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d User\Desktop\Formatos de Transparencia 2022 chiautempan\Cuatro trimestres del 2022\Cuarto Trimestre 2022\Obras\"/>
    </mc:Choice>
  </mc:AlternateContent>
  <xr:revisionPtr revIDLastSave="0" documentId="8_{B70A0CE8-FBC2-40E1-9927-BB1E5935B21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6438" sheetId="9" r:id="rId9"/>
    <sheet name="Tabla_436423" sheetId="10" r:id="rId10"/>
    <sheet name="Hidden_1_Tabla_436423" sheetId="11" r:id="rId11"/>
    <sheet name="Tabla_436435" sheetId="12" r:id="rId12"/>
  </sheets>
  <definedNames>
    <definedName name="_Hlk114491422" localSheetId="0">'Reporte de Formatos'!$AU$61</definedName>
    <definedName name="Hidden_1_Tabla_4364234">Hidden_1_Tabla_436423!$A$1:$A$3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69" i="1" l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1" i="1" l="1"/>
  <c r="AV50" i="1"/>
  <c r="AN50" i="1"/>
  <c r="AN51" i="1"/>
  <c r="AV55" i="1"/>
  <c r="AV54" i="1"/>
  <c r="AV53" i="1"/>
  <c r="AV52" i="1"/>
  <c r="AV49" i="1"/>
  <c r="AV29" i="1"/>
  <c r="AN29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49" i="1"/>
  <c r="AV48" i="1" l="1"/>
  <c r="AV47" i="1"/>
  <c r="AV46" i="1"/>
  <c r="AV44" i="1"/>
  <c r="AV45" i="1"/>
  <c r="AN44" i="1"/>
  <c r="AN45" i="1"/>
  <c r="AV43" i="1"/>
  <c r="AN43" i="1"/>
  <c r="AN46" i="1"/>
  <c r="AN47" i="1"/>
  <c r="AN48" i="1"/>
  <c r="AN42" i="1"/>
  <c r="AV42" i="1"/>
  <c r="AV41" i="1"/>
  <c r="AV40" i="1"/>
  <c r="AV39" i="1"/>
  <c r="AN39" i="1"/>
  <c r="AN40" i="1"/>
  <c r="AN41" i="1"/>
  <c r="AV38" i="1"/>
  <c r="AV37" i="1"/>
  <c r="AV36" i="1"/>
  <c r="AN36" i="1"/>
  <c r="AN37" i="1"/>
  <c r="AN38" i="1"/>
  <c r="AV35" i="1"/>
  <c r="AV33" i="1"/>
  <c r="AV34" i="1"/>
  <c r="AV32" i="1"/>
  <c r="AV31" i="1"/>
  <c r="AV30" i="1"/>
  <c r="AV28" i="1"/>
  <c r="AV26" i="1"/>
  <c r="AN26" i="1"/>
  <c r="AV27" i="1" l="1"/>
  <c r="AN27" i="1"/>
  <c r="AN28" i="1"/>
  <c r="AN30" i="1"/>
  <c r="AN31" i="1"/>
  <c r="AN33" i="1"/>
  <c r="AN34" i="1"/>
  <c r="AN35" i="1"/>
  <c r="AV25" i="1"/>
  <c r="AN25" i="1"/>
  <c r="AV22" i="1"/>
  <c r="AN22" i="1"/>
  <c r="AV24" i="1"/>
  <c r="AV23" i="1"/>
  <c r="AN24" i="1"/>
  <c r="AN23" i="1"/>
  <c r="AN15" i="1"/>
  <c r="AN14" i="1"/>
  <c r="AN19" i="1"/>
  <c r="AN20" i="1"/>
  <c r="AN21" i="1"/>
  <c r="AN17" i="1"/>
  <c r="AN16" i="1"/>
  <c r="AN13" i="1"/>
  <c r="AN12" i="1"/>
  <c r="AN11" i="1"/>
  <c r="AN10" i="1"/>
  <c r="AN9" i="1"/>
  <c r="AN18" i="1"/>
  <c r="AN8" i="1"/>
</calcChain>
</file>

<file path=xl/sharedStrings.xml><?xml version="1.0" encoding="utf-8"?>
<sst xmlns="http://schemas.openxmlformats.org/spreadsheetml/2006/main" count="3207" uniqueCount="856">
  <si>
    <t>48982</t>
  </si>
  <si>
    <t>TÍTULO</t>
  </si>
  <si>
    <t>NOMBRE CORTO</t>
  </si>
  <si>
    <t>DESCRIPCIÓN</t>
  </si>
  <si>
    <t>Procedimientos de adjudicación directa</t>
  </si>
  <si>
    <t>LTAIPT_A63F28B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</si>
  <si>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</si>
  <si>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</si>
  <si>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</si>
  <si>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</si>
  <si>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</si>
  <si>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</si>
  <si>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</si>
  <si>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</si>
  <si>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</si>
  <si>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</si>
  <si>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436401</t>
  </si>
  <si>
    <t>436425</t>
  </si>
  <si>
    <t>436426</t>
  </si>
  <si>
    <t>436437</t>
  </si>
  <si>
    <t>436436</t>
  </si>
  <si>
    <t>563329</t>
  </si>
  <si>
    <t>436398</t>
  </si>
  <si>
    <t>436406</t>
  </si>
  <si>
    <t>436418</t>
  </si>
  <si>
    <t>436407</t>
  </si>
  <si>
    <t>436438</t>
  </si>
  <si>
    <t>436431</t>
  </si>
  <si>
    <t>436427</t>
  </si>
  <si>
    <t>436432</t>
  </si>
  <si>
    <t>436433</t>
  </si>
  <si>
    <t>436434</t>
  </si>
  <si>
    <t>563330</t>
  </si>
  <si>
    <t>563331</t>
  </si>
  <si>
    <t>563332</t>
  </si>
  <si>
    <t>563333</t>
  </si>
  <si>
    <t>563334</t>
  </si>
  <si>
    <t>563335</t>
  </si>
  <si>
    <t>563336</t>
  </si>
  <si>
    <t>563337</t>
  </si>
  <si>
    <t>563338</t>
  </si>
  <si>
    <t>563339</t>
  </si>
  <si>
    <t>563340</t>
  </si>
  <si>
    <t>563341</t>
  </si>
  <si>
    <t>563342</t>
  </si>
  <si>
    <t>563343</t>
  </si>
  <si>
    <t>563344</t>
  </si>
  <si>
    <t>563345</t>
  </si>
  <si>
    <t>563346</t>
  </si>
  <si>
    <t>436403</t>
  </si>
  <si>
    <t>436404</t>
  </si>
  <si>
    <t>436399</t>
  </si>
  <si>
    <t>436411</t>
  </si>
  <si>
    <t>563347</t>
  </si>
  <si>
    <t>563348</t>
  </si>
  <si>
    <t>436412</t>
  </si>
  <si>
    <t>436413</t>
  </si>
  <si>
    <t>436415</t>
  </si>
  <si>
    <t>436416</t>
  </si>
  <si>
    <t>436396</t>
  </si>
  <si>
    <t>436397</t>
  </si>
  <si>
    <t>436400</t>
  </si>
  <si>
    <t>436408</t>
  </si>
  <si>
    <t>436414</t>
  </si>
  <si>
    <t>436409</t>
  </si>
  <si>
    <t>436428</t>
  </si>
  <si>
    <t>436422</t>
  </si>
  <si>
    <t>436421</t>
  </si>
  <si>
    <t>436402</t>
  </si>
  <si>
    <t>436439</t>
  </si>
  <si>
    <t>436423</t>
  </si>
  <si>
    <t>436440</t>
  </si>
  <si>
    <t>436435</t>
  </si>
  <si>
    <t>436405</t>
  </si>
  <si>
    <t>436441</t>
  </si>
  <si>
    <t>436419</t>
  </si>
  <si>
    <t>436420</t>
  </si>
  <si>
    <t>436417</t>
  </si>
  <si>
    <t>436429</t>
  </si>
  <si>
    <t>436410</t>
  </si>
  <si>
    <t>436424</t>
  </si>
  <si>
    <t>436430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</si>
  <si>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</si>
  <si>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</si>
  <si>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</si>
  <si>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</si>
  <si>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</si>
  <si>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</si>
  <si>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</si>
  <si>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</si>
  <si>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</si>
  <si>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</si>
  <si>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</si>
  <si>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Tabla_436438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</si>
  <si>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</si>
  <si>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</si>
  <si>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</si>
  <si>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</si>
  <si>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</si>
  <si>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</si>
  <si>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</si>
  <si>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</si>
  <si>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</si>
  <si>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</si>
  <si>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</si>
  <si>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</si>
  <si>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</si>
  <si>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</si>
  <si>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</si>
  <si>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</si>
  <si>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</si>
  <si>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</si>
  <si>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</si>
  <si>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</si>
  <si>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</si>
  <si>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</si>
  <si>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</si>
  <si>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</si>
  <si>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</si>
  <si>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</si>
  <si>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</si>
  <si>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</si>
  <si>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</si>
  <si>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</si>
  <si>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</si>
  <si>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</si>
  <si>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</si>
  <si>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</si>
  <si>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</si>
  <si>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</si>
  <si>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</si>
  <si>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</si>
  <si>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</si>
  <si>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</si>
  <si>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</si>
  <si>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</si>
  <si>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</si>
  <si>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Tabla_436423</t>
  </si>
  <si>
    <t>Se realizaron convenios modificatorios (catálogo)</t>
  </si>
  <si>
    <t>Datos de los convenios modificatorios de la contratación 
Tabla_436435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</si>
  <si>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</si>
  <si>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</si>
  <si>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</si>
  <si>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</si>
  <si>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</si>
  <si>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</si>
  <si>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</si>
  <si>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</si>
  <si>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</si>
  <si>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</si>
  <si>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</si>
  <si>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</si>
  <si>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</si>
  <si>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</si>
  <si>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</si>
  <si>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</si>
  <si>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</si>
  <si>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</si>
  <si>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</si>
  <si>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</si>
  <si>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</si>
  <si>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</si>
  <si>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</si>
  <si>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</si>
  <si>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</si>
  <si>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</si>
  <si>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</si>
  <si>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</si>
  <si>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</si>
  <si>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</si>
  <si>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</si>
  <si>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</si>
  <si>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</si>
  <si>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</si>
  <si>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</si>
  <si>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</si>
  <si>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</si>
  <si>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</si>
  <si>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</si>
  <si>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</si>
  <si>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</si>
  <si>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</si>
  <si>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</si>
  <si>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</si>
  <si>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</si>
  <si>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</si>
  <si>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</si>
  <si>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</si>
  <si>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</si>
  <si>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</si>
  <si>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</si>
  <si>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</si>
  <si>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</si>
  <si>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</si>
  <si>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</si>
  <si>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</si>
  <si>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</si>
  <si>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</si>
  <si>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</si>
  <si>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</si>
  <si>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</si>
  <si>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</si>
  <si>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</si>
  <si>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</si>
  <si>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</si>
  <si>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</si>
  <si>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</si>
  <si>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</si>
  <si>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</si>
  <si>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</si>
  <si>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</si>
  <si>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</si>
  <si>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</si>
  <si>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</si>
  <si>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</si>
  <si>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</si>
  <si>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</si>
  <si>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</si>
  <si>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</si>
  <si>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</si>
  <si>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</si>
  <si>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</si>
  <si>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</si>
  <si>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</si>
  <si>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</si>
  <si>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</si>
  <si>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</si>
  <si>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</si>
  <si>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</si>
  <si>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</si>
  <si>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</si>
  <si>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</si>
  <si>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</si>
  <si>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</si>
  <si>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</si>
  <si>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</si>
  <si>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</si>
  <si>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</si>
  <si>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</si>
  <si>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</si>
  <si>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</si>
  <si>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</si>
  <si>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</si>
  <si>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</si>
  <si>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</si>
  <si>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</si>
  <si>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</si>
  <si>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</si>
  <si>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</si>
  <si>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</si>
  <si>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</si>
  <si>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</si>
  <si>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</si>
  <si>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</si>
  <si>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</si>
  <si>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</si>
  <si>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56469</t>
  </si>
  <si>
    <t>56470</t>
  </si>
  <si>
    <t>56471</t>
  </si>
  <si>
    <t>56472</t>
  </si>
  <si>
    <t>56473</t>
  </si>
  <si>
    <t>56474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</si>
  <si>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</si>
  <si>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</si>
  <si>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</si>
  <si>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</si>
  <si>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</si>
  <si>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</si>
  <si>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</si>
  <si>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56461</t>
  </si>
  <si>
    <t>56462</t>
  </si>
  <si>
    <t>56463</t>
  </si>
  <si>
    <t>56464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</si>
  <si>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</si>
  <si>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</si>
  <si>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</si>
  <si>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</si>
  <si>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</si>
  <si>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</si>
  <si>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</si>
  <si>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56465</t>
  </si>
  <si>
    <t>56466</t>
  </si>
  <si>
    <t>56467</t>
  </si>
  <si>
    <t>56468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</si>
  <si>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</si>
  <si>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</si>
  <si>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</si>
  <si>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</si>
  <si>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Obras</t>
  </si>
  <si>
    <t>PERSONA FÍSICA</t>
  </si>
  <si>
    <t>Art. 30 Fracción III, Art. 50 y Art. 138 de la Ley de Obras Públicas para el Estado de Tlaxcala Y sus Municipios</t>
  </si>
  <si>
    <t>Pesos mexicanos</t>
  </si>
  <si>
    <t>Efectivo</t>
  </si>
  <si>
    <t>Transferencia</t>
  </si>
  <si>
    <t>ver nota</t>
  </si>
  <si>
    <t xml:space="preserve">Dirección de Obras </t>
  </si>
  <si>
    <t>FELIPE DE JESÚS</t>
  </si>
  <si>
    <t>SÁNCHEZ</t>
  </si>
  <si>
    <t>ASTORGA</t>
  </si>
  <si>
    <t>SAAF830415CP0</t>
  </si>
  <si>
    <t>CENTRO</t>
  </si>
  <si>
    <t xml:space="preserve">EFRÉN </t>
  </si>
  <si>
    <t>TAPIA</t>
  </si>
  <si>
    <t>CRUZ</t>
  </si>
  <si>
    <t>TACE770803UJ8</t>
  </si>
  <si>
    <t>Comités de Obra</t>
  </si>
  <si>
    <t>FISM 2022 005</t>
  </si>
  <si>
    <t>FISM 2022 006</t>
  </si>
  <si>
    <t>FISM 2022 009</t>
  </si>
  <si>
    <t>FISM 2022 017</t>
  </si>
  <si>
    <t>FISM 2022 039</t>
  </si>
  <si>
    <t>FISM 2022 040</t>
  </si>
  <si>
    <t>FISM 2022 010</t>
  </si>
  <si>
    <t>FISM 2022 004</t>
  </si>
  <si>
    <t>FISM 2022 037</t>
  </si>
  <si>
    <t>FISM 2022 030</t>
  </si>
  <si>
    <t>FISM 2022 031</t>
  </si>
  <si>
    <t>FISM 2022 033</t>
  </si>
  <si>
    <t>FISM 2022 024</t>
  </si>
  <si>
    <t>CONSTRUCCIÓN DE RED DE AGUA POTABLE EN PRIVADA TEOPANZOLCO</t>
  </si>
  <si>
    <t>MARCO ANTONIO</t>
  </si>
  <si>
    <t>CONTRERAS</t>
  </si>
  <si>
    <t>GAONA</t>
  </si>
  <si>
    <t>FISM 2002 041</t>
  </si>
  <si>
    <t>SANTA CRUZ GUADALUPE, ENTRE CALLE PROLONGACION LIBERTAD Y CALLE NUEVA</t>
  </si>
  <si>
    <t>XAXALA, PRIVADA TEOPANZOLCO ENTRE CALLE FERROCARRIL SUR Y PRIVADA TEOPANZOLCO</t>
  </si>
  <si>
    <t>XAXALA, 2DA PRIVADA DE REFORMA ENTRE CALLE REFORMA Y PRIVADA DE REFORMA</t>
  </si>
  <si>
    <t>XAXALA, PRIVADA TEOPANZOLCO ENTRE CALLE FERROCARRIL Y CALLE NICOLAS BRAVO</t>
  </si>
  <si>
    <t>XAXALA, 2DA PRIVADA DE REFORMA ENTRE CALLE 1RA Y 3RA PRIVADA DE REFORMA</t>
  </si>
  <si>
    <t>COLONIA REFORMA, CALLE PRIVADA LA PRESA ENTRE CALLE MOCTEZUMA</t>
  </si>
  <si>
    <t>SAN BARTOLOME CUAHUIXMATLAC, CALLE PROLONGACION ADOLFO LOPEZ MATEOS ENTRE CALLE PROSPERO CAHUANTZI Y CALLE 15 DE MAYO</t>
  </si>
  <si>
    <t>SAN PEDRO XOCHITEOTLA, CALLE PROGRESO ENTRE CARRETERA Y CALLE PROGRESO</t>
  </si>
  <si>
    <t>SAN PEDRO XOCHITEOTLA, CALLE EMILIANO ZAPATA ENTRE CAMINO A XOCHITEOTLA  Y CALLE PROGRESO</t>
  </si>
  <si>
    <t>XOCHITEOTLA, CALLE EMILIANO ZAPATA ENTRE CALLE PROGRESO Y CALLE EMILIANO ZAPATA</t>
  </si>
  <si>
    <t>SANTA CRUZ TETELA, CALLE PRIVADA BUENOS AIRES ENTRE CALLE BUENOS AIRES</t>
  </si>
  <si>
    <t>SANTA CRUZ TETELA, CALLE PRIVADA LA QUEBRADA ENTRE CALLE 16 DE SEPTIEMBRE</t>
  </si>
  <si>
    <t>SANTA CRUZ TETELA, CALLE PRIVADA NUEVA ENTRE CALLE NUEVA</t>
  </si>
  <si>
    <t xml:space="preserve">SANTA CRUZ TETELA, CALLE PRIVADA 16 DE SEPTIEMBRE ENTRE CALLE 16 DE SEPTIEMBRE </t>
  </si>
  <si>
    <t>CONSTRUCCIÓN DE RED DE AGUA POTABLE EN 2a PRIVADA DE REFORMA</t>
  </si>
  <si>
    <t>REHABILITACIÓN DE RED DE DRENAJE SANITARIO EN PRIVADA TEOPANZOLCO</t>
  </si>
  <si>
    <t>REHABILITACIÓN DE RED DE DRENAJE SANITARIO EN EN 2a PRIVADA DE REFORMA</t>
  </si>
  <si>
    <t>AMLIACIÓN DE RED ELÉCTRICA EN PRIVADA LA PRESA</t>
  </si>
  <si>
    <t>AMPLIACIÓN DE RED ELÉCTRICA EN PROLONGACIÓN ADOLFO LÓPEZ MATEOS</t>
  </si>
  <si>
    <t>PERSONA MORAL</t>
  </si>
  <si>
    <t>REHABILITACIÓN DE RED DE DRENAJE SANITARIO EN PRIVADA 16 DE  SEPTIEMBRE</t>
  </si>
  <si>
    <t>AMPLIACIÓN DE RED ELÉCTRICA EN PRIVADA NUEVA</t>
  </si>
  <si>
    <t>AMPLIACIÓN DE RED ELÉCTRICA EN PRIVADA LA QUEBRADA</t>
  </si>
  <si>
    <t>AMPLIACIÓN DE RED ELÉCTRICA EN PRIVADA BUENOS AIRES</t>
  </si>
  <si>
    <t>CONSTRUCCIÓN DE RED DE AGUA POTABLE EN CALLE PROGRESO</t>
  </si>
  <si>
    <t>AMPLIACIÓN DE RED ELÉCTRICA EN CALLE EMILIANO ZAPATA</t>
  </si>
  <si>
    <t>REHABILITACIÓN DE RED DE DRENAJE SANITARIO EN CALLE EMILIANO ZAPATA</t>
  </si>
  <si>
    <t>FEDERALES</t>
  </si>
  <si>
    <t>FONDO PARA LA INFRAESTRUCTURA SOCIAL MUNICIPAL</t>
  </si>
  <si>
    <t xml:space="preserve">AMPLIACIÓN DE RED ELÉCTRICA EN CALLE DE LAS FLORES </t>
  </si>
  <si>
    <t>BRETÓN</t>
  </si>
  <si>
    <t>ÁVILA</t>
  </si>
  <si>
    <t>EDUARDO III</t>
  </si>
  <si>
    <t>GCB110110SL6</t>
  </si>
  <si>
    <t>ANTIGUO CAMINO VIEJO A SANTA ANA RÍOS</t>
  </si>
  <si>
    <t>SAN LUCAS</t>
  </si>
  <si>
    <t>HUAMANTLA</t>
  </si>
  <si>
    <t xml:space="preserve">BRETÓN </t>
  </si>
  <si>
    <t>GUSTAVO ISRAEL</t>
  </si>
  <si>
    <t xml:space="preserve">SANTIAGO </t>
  </si>
  <si>
    <t>AHUJA</t>
  </si>
  <si>
    <t xml:space="preserve">ARMANDO </t>
  </si>
  <si>
    <t>FLORES</t>
  </si>
  <si>
    <t>GEORGE</t>
  </si>
  <si>
    <t>MCH-FISM-2022-004/037</t>
  </si>
  <si>
    <r>
      <t xml:space="preserve">“EL MUNICIPIO” ENCOMIENDA A “EL CONTRATISTA” LA REALIZACIÓN DE LA OBRA: </t>
    </r>
    <r>
      <rPr>
        <b/>
        <sz val="11"/>
        <color rgb="FF000000"/>
        <rFont val="Calibri"/>
        <family val="2"/>
        <scheme val="minor"/>
      </rPr>
      <t>FISM-2022-004 AMPLIACIÓN DE RED ELÉCTRICA EN CALLE DE LAS FLORE</t>
    </r>
    <r>
      <rPr>
        <sz val="11"/>
        <color indexed="8"/>
        <rFont val="Calibri"/>
        <family val="2"/>
        <scheme val="minor"/>
      </rPr>
      <t xml:space="preserve">S, UBICADA EN: CALLE DE LAS FLORES ENTRE PRIVADA 6 DE ENERO Y CALLE SIN NOMBRE, LOCALIDAD DE SANTA CRUZ GUADALUPE, CHIAUTEMPAN Y </t>
    </r>
    <r>
      <rPr>
        <b/>
        <sz val="11"/>
        <color rgb="FF000000"/>
        <rFont val="Calibri"/>
        <family val="2"/>
        <scheme val="minor"/>
      </rPr>
      <t>FISM-2022-037 AMPLIACIÓN DE RED ELÉCTRICA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EN PRIVADA BUENOS AIRES</t>
    </r>
    <r>
      <rPr>
        <sz val="11"/>
        <color indexed="8"/>
        <rFont val="Calibri"/>
        <family val="2"/>
        <scheme val="minor"/>
      </rPr>
      <t xml:space="preserve">, UBICADA EN PRIVADA BUENOS AIRES ENTRE CALLE BUENOS AIRES Y CALLE SIN NOMBRE, LOCALIDAD DE SANTA CRUZ TETELA,AMBAS DEL MUNICIPIO DE CHIAUTEMPAN, TLAXCALA, </t>
    </r>
    <r>
      <rPr>
        <b/>
        <sz val="11"/>
        <color rgb="FF000000"/>
        <rFont val="Calibri"/>
        <family val="2"/>
        <scheme val="minor"/>
      </rPr>
      <t>CONSISTENTES EN ELECTRIFICACIÓN.</t>
    </r>
  </si>
  <si>
    <t>Art. 30 Fracción III, Art. 48 y 50 y Art. 138 de la Ley de Obras Públicas para el Estado de Tlaxcala Y sus Municipios</t>
  </si>
  <si>
    <t>https://drive.google.com/file/d/1Fi_9vJEpnQVae1sKitU8ZO4VLKszRPsS/view?usp=sharing</t>
  </si>
  <si>
    <t>SAAG760823EHA</t>
  </si>
  <si>
    <t>COGM791018NBO</t>
  </si>
  <si>
    <t>COGM791018NB0</t>
  </si>
  <si>
    <t>COGM791018NB1</t>
  </si>
  <si>
    <t>COGM791018NB2</t>
  </si>
  <si>
    <t>JUAN ESCUTIA</t>
  </si>
  <si>
    <t>S/N</t>
  </si>
  <si>
    <t>SN</t>
  </si>
  <si>
    <t>SAN MIGUEL TENAXTATILOYAN</t>
  </si>
  <si>
    <t>ZAUTLA</t>
  </si>
  <si>
    <t>MCH-FISM-2022-005/006/009</t>
  </si>
  <si>
    <r>
      <t>“EL MUNICIPIO” ENCOMIENDA A “EL CONTRATISTA” LA REALIZACIÓN DE LA OBRA</t>
    </r>
    <r>
      <rPr>
        <b/>
        <sz val="11"/>
        <color rgb="FF000000"/>
        <rFont val="Calibri"/>
        <family val="2"/>
        <scheme val="minor"/>
      </rPr>
      <t>: FISM-2022-005 CONSTRUCCIÓN DE RED DE AGUA POTABLE EN PRIVADA TEOPANZOLCO, FISM-2022-006 CONSTRUCCIÓN DE RED DE AGUA POTABLE EN 2A PRIVADA DE REFORMA,  FISM-2022-009 REHABILITACIÓN DE RED DE DRENAJE SANITARIO EN PRIVADA TEOPANZOLCO.</t>
    </r>
  </si>
  <si>
    <t>https://drive.google.com/file/d/14kwWrGecgJhMjVhhv95ErrGSxz6IJIvF/view?usp=sharing</t>
  </si>
  <si>
    <t>MCH-FISM-2022-010</t>
  </si>
  <si>
    <r>
      <t>“EL MUNICIPIO” ENCOMIENDA A “EL CONTRATISTA” LA REALIZACIÓN DE LA OBRA</t>
    </r>
    <r>
      <rPr>
        <b/>
        <sz val="11"/>
        <color rgb="FF000000"/>
        <rFont val="Calibri"/>
        <family val="2"/>
        <scheme val="minor"/>
      </rPr>
      <t xml:space="preserve">: REHABILITACIÓN DE RED DE DRENAJE SANITARIO EN 2A PRIVADA DE REFORMA, </t>
    </r>
    <r>
      <rPr>
        <sz val="11"/>
        <color rgb="FF000000"/>
        <rFont val="Calibri"/>
        <family val="2"/>
        <scheme val="minor"/>
      </rPr>
      <t>UBICADA EN 2DA PRIVADA DE REFORMA, ENTRE CALLE REFORMA Y PRIVADA DE REFORMA, LOCALIDAD DE XAXALA, MUNICIPIO DE CHIAUTEMPAN , TLAXCALA CONSISTENTE EN PRELIMINARES, TUBERÍA Y OBRA COMPLEMENTARIA.</t>
    </r>
  </si>
  <si>
    <t>https://drive.google.com/file/d/1Gy5ZZO-FNY1xym9JbP3-_za2sH-iQwCm/view?usp=sharing</t>
  </si>
  <si>
    <t>ANGEL</t>
  </si>
  <si>
    <t>MONTER</t>
  </si>
  <si>
    <t>MODESTO</t>
  </si>
  <si>
    <t>MOMA5608025H7</t>
  </si>
  <si>
    <t>MARCOS HUMBERTO</t>
  </si>
  <si>
    <t>OSORIO</t>
  </si>
  <si>
    <t>SANTOS</t>
  </si>
  <si>
    <t xml:space="preserve">GIOVANNA </t>
  </si>
  <si>
    <t>BRIONES</t>
  </si>
  <si>
    <t>https://drive.google.com/file/d/11MXoJnervFoE0xw9w0OT7owmZdHFvnRI/view?usp=sharing</t>
  </si>
  <si>
    <t>MCH-FISM-2022-017</t>
  </si>
  <si>
    <r>
      <t xml:space="preserve">“EL MUNICIPIO” ENCOMIENDA A “EL CONTRATISTA” LA REALIZACIÓN DE LA OBRA: </t>
    </r>
    <r>
      <rPr>
        <b/>
        <sz val="11"/>
        <color rgb="FF000000"/>
        <rFont val="Calibri"/>
        <family val="2"/>
        <scheme val="minor"/>
      </rPr>
      <t xml:space="preserve">FISM-2022-017 AMPLIACIÓN DE RED ELÉCTRICA PRIVADA LA PRESA, </t>
    </r>
    <r>
      <rPr>
        <sz val="11"/>
        <color indexed="8"/>
        <rFont val="Calibri"/>
        <family val="2"/>
        <scheme val="minor"/>
      </rPr>
      <t>UBICADA EN : PRIVADA LA PRESA ENTRE AV. MOCTEZUMA Y CALLE SIN NOMBRE, LOCALIDAD DE COLONIA REFORMA, MUNICIPIO DE CHIAUTEMPAN, TLAXCALA, CONSISTENTE EN: ELECTRIFICACIÓN.</t>
    </r>
  </si>
  <si>
    <t>MCH-FISM-2022-039/040/041</t>
  </si>
  <si>
    <t>https://drive.google.com/file/d/1VQSSbK5-2-4abK_s_A467TqxPvuB9vQe/view?usp=sharing</t>
  </si>
  <si>
    <r>
      <t xml:space="preserve">“EL MUNICIPIO” ENCOMIENDA A “EL CONTRATISTA” LA REALIZACIÓN DE LAS OBRAS: </t>
    </r>
    <r>
      <rPr>
        <b/>
        <sz val="11"/>
        <color rgb="FF000000"/>
        <rFont val="Calibri"/>
        <family val="2"/>
        <scheme val="minor"/>
      </rPr>
      <t>FISM-2022-039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AMPLIACIÓN DE RED ELÉCTRICA EN PRIVADA LA QUEBRAD</t>
    </r>
    <r>
      <rPr>
        <sz val="11"/>
        <color indexed="8"/>
        <rFont val="Calibri"/>
        <family val="2"/>
        <scheme val="minor"/>
      </rPr>
      <t>A</t>
    </r>
    <r>
      <rPr>
        <b/>
        <sz val="11"/>
        <color rgb="FF000000"/>
        <rFont val="Calibri"/>
        <family val="2"/>
        <scheme val="minor"/>
      </rPr>
      <t>, FISM-2022-040 AMPLIACIÓN DE RED ELÉCTRICA EN PRIVADA NUEV</t>
    </r>
    <r>
      <rPr>
        <sz val="11"/>
        <color indexed="8"/>
        <rFont val="Calibri"/>
        <family val="2"/>
        <scheme val="minor"/>
      </rPr>
      <t xml:space="preserve">A, </t>
    </r>
    <r>
      <rPr>
        <b/>
        <sz val="11"/>
        <color rgb="FF000000"/>
        <rFont val="Calibri"/>
        <family val="2"/>
        <scheme val="minor"/>
      </rPr>
      <t>FISM 2022-041, REHABILITACIÓN DE DE RED DE DRENAJE SANITARIO EN PRIVADA 16 DE SEPTIEMBRE. LOCALIDAD DE SANTA CRUZ TETELA</t>
    </r>
    <r>
      <rPr>
        <sz val="11"/>
        <color indexed="8"/>
        <rFont val="Calibri"/>
        <family val="2"/>
        <scheme val="minor"/>
      </rPr>
      <t xml:space="preserve"> MUNICIPIO DE CHIAUTEMPAN, TLAXCALA, CONSISTENTES EN FISM-2022-039 ELECTRIFICACIÓN, FISM 2022-040 ELECTRIFICACIÓN Y FISM.-2022-041 PRELIMINARES, TUERÍA Y OBRA COMPLEMENTARIA.</t>
    </r>
  </si>
  <si>
    <t>“EL MUNICIPIO” ENCOMIENDA A “EL CONTRATISTA” LA REALIZACIÓN DE LAS OBRAS: FISM-2022-039 AMPLIACIÓN DE RED ELÉCTRICA EN PRIVADA LA QUEBRADA, FISM-2022-040 AMPLIACIÓN DE RED ELÉCTRICA EN PRIVADA NUEVA, FISM 2022-041, REHABILITACIÓN DE DE RED DE DRENAJE SANITARIO EN PRIVADA 16 DE SEPTIEMBRE. LOCALIDAD DE SANTA CRUZ TETELA MUNICIPIO DE CHIAUTEMPAN, TLAXCALA, CONSISTENTES EN FISM-2022-039 ELECTRIFICACIÓN, FISM 2022-040 ELECTRIFICACIÓN Y FISM.-2022-041 PRELIMINARES, TUERÍA Y OBRA COMPLEMENTARIA.</t>
  </si>
  <si>
    <t>EFRÉN</t>
  </si>
  <si>
    <t xml:space="preserve">TAPIA </t>
  </si>
  <si>
    <t>MAURO ANGULO</t>
  </si>
  <si>
    <t>YOALCOATL</t>
  </si>
  <si>
    <t>LA MAGDALENA TLALTELULCO</t>
  </si>
  <si>
    <t>MCH-FISM-2022-031</t>
  </si>
  <si>
    <t>https://drive.google.com/file/d/19dmGI8lHVf6wSBluUBq7aLf-b7X78AI_/view?usp=sharing</t>
  </si>
  <si>
    <t>FOGA601007KW4</t>
  </si>
  <si>
    <t>OOSM750425EI9</t>
  </si>
  <si>
    <t>MCH-FISM-2022-024</t>
  </si>
  <si>
    <r>
      <t xml:space="preserve">“EL MUNICIPIO” ENCOMIENDA A “EL CONTRATISTA” LA REALIZACIÓN DE LA OBRA:  </t>
    </r>
    <r>
      <rPr>
        <b/>
        <sz val="11"/>
        <color rgb="FF000000"/>
        <rFont val="Calibri"/>
        <family val="2"/>
        <scheme val="minor"/>
      </rPr>
      <t>AMPLIACIÓN DE RED ELÉCTRICA EN PROLONGACIÓN ADOLFO LÓPEZ MATEOS,</t>
    </r>
    <r>
      <rPr>
        <sz val="11"/>
        <color rgb="FF000000"/>
        <rFont val="Calibri"/>
        <family val="2"/>
        <scheme val="minor"/>
      </rPr>
      <t xml:space="preserve"> UBICADA EN :</t>
    </r>
    <r>
      <rPr>
        <b/>
        <sz val="11"/>
        <color rgb="FF000000"/>
        <rFont val="Calibri"/>
        <family val="2"/>
        <scheme val="minor"/>
      </rPr>
      <t xml:space="preserve"> CALLE PROLONGACIÓN ADOLFO LÓPEZ MATEOS ENTRE CALLE SIN NOMBRE Y CALLE LAS ÁNIMAS, LOCALIDAD DE SAN BARTOLOMÉ CUAHUIXMATLAC</t>
    </r>
    <r>
      <rPr>
        <sz val="11"/>
        <color indexed="8"/>
        <rFont val="Calibri"/>
        <family val="2"/>
        <scheme val="minor"/>
      </rPr>
      <t>, MUNICIPIO DE CHIAUTEMPAN, TLAXCALA, CONSISTENTE EN: ELECTRIFICACIÓN, CON UNA M</t>
    </r>
    <r>
      <rPr>
        <b/>
        <sz val="11"/>
        <color rgb="FF000000"/>
        <rFont val="Calibri"/>
        <family val="2"/>
        <scheme val="minor"/>
      </rPr>
      <t>ETA DE 200.00 ML</t>
    </r>
    <r>
      <rPr>
        <sz val="11"/>
        <color indexed="8"/>
        <rFont val="Calibri"/>
        <family val="2"/>
        <scheme val="minor"/>
      </rPr>
      <t>.</t>
    </r>
  </si>
  <si>
    <t>https://drive.google.com/file/d/1q2qxK7Q7hvB7jd4BKYPzFx442BEsUFPc/view?usp=sharing</t>
  </si>
  <si>
    <t>SAÚL</t>
  </si>
  <si>
    <t>SANCHEZ</t>
  </si>
  <si>
    <t>ALVARADO</t>
  </si>
  <si>
    <t>INFRAESTRUCTURA, EDIFICACIONES Y PROYECTOS S.A. DE C.V.</t>
  </si>
  <si>
    <t>IEP870316M87</t>
  </si>
  <si>
    <t>SAAS850705N63</t>
  </si>
  <si>
    <t>REPÚBLICA DE GUATEMAALA</t>
  </si>
  <si>
    <t>SEGUNDA</t>
  </si>
  <si>
    <t>TEOTLALPAN</t>
  </si>
  <si>
    <t>TETLA DE LA SOLIDARIDAD</t>
  </si>
  <si>
    <t>MCH-FISM-2022-030</t>
  </si>
  <si>
    <r>
      <t xml:space="preserve">“EL MUNICIPIO” ENCOMIENDA A “EL CONTRATISTA” LA REALIZACIÓN DE LA OBRA:  </t>
    </r>
    <r>
      <rPr>
        <b/>
        <sz val="11"/>
        <color rgb="FF000000"/>
        <rFont val="Calibri"/>
        <family val="2"/>
        <scheme val="minor"/>
      </rPr>
      <t>CONSTRUCCIÓN DE RED DE AGUA POTABLE, CALLE PROGRESO,</t>
    </r>
    <r>
      <rPr>
        <sz val="11"/>
        <color rgb="FF000000"/>
        <rFont val="Calibri"/>
        <family val="2"/>
        <scheme val="minor"/>
      </rPr>
      <t xml:space="preserve"> UBICADA EN :</t>
    </r>
    <r>
      <rPr>
        <b/>
        <sz val="11"/>
        <color rgb="FF000000"/>
        <rFont val="Calibri"/>
        <family val="2"/>
        <scheme val="minor"/>
      </rPr>
      <t xml:space="preserve"> CALLE PROGRESO ENTRE CALLE SIN NOMBRE Y CALLE SIN NOMBRE, LOCALIDAD DE SAN PEDRO XOCHITEOTLA</t>
    </r>
    <r>
      <rPr>
        <sz val="11"/>
        <color indexed="8"/>
        <rFont val="Calibri"/>
        <family val="2"/>
        <scheme val="minor"/>
      </rPr>
      <t xml:space="preserve">, MUNICIPIO DE CHIAUTEMPAN, TLAXCALA, CONSISTENTE EN: </t>
    </r>
    <r>
      <rPr>
        <b/>
        <sz val="11"/>
        <color rgb="FF000000"/>
        <rFont val="Calibri"/>
        <family val="2"/>
        <scheme val="minor"/>
      </rPr>
      <t>PRELIMINARES, TUBERÍA Y OBRA COMPLEMENTARIA</t>
    </r>
    <r>
      <rPr>
        <sz val="11"/>
        <color indexed="8"/>
        <rFont val="Calibri"/>
        <family val="2"/>
        <scheme val="minor"/>
      </rPr>
      <t>, CON UNA M</t>
    </r>
    <r>
      <rPr>
        <b/>
        <sz val="11"/>
        <color rgb="FF000000"/>
        <rFont val="Calibri"/>
        <family val="2"/>
        <scheme val="minor"/>
      </rPr>
      <t>ETA DE 500.00 ML</t>
    </r>
    <r>
      <rPr>
        <sz val="11"/>
        <color indexed="8"/>
        <rFont val="Calibri"/>
        <family val="2"/>
        <scheme val="minor"/>
      </rPr>
      <t>.</t>
    </r>
  </si>
  <si>
    <t>https://drive.google.com/file/d/1OQ8d_djqB4fWDng-KtM3FjWJPhwg4Gwj/view?usp=sharing</t>
  </si>
  <si>
    <t>TEOTALPAN</t>
  </si>
  <si>
    <t>MCH-FISM-2022-033</t>
  </si>
  <si>
    <r>
      <t>“EL MUNICIPIO” ENCOMIENDA A “EL CONTRATISTA” LA REALIZACIÓN DE LA OBRA:</t>
    </r>
    <r>
      <rPr>
        <b/>
        <sz val="11"/>
        <color rgb="FF000000"/>
        <rFont val="Calibri"/>
        <family val="2"/>
        <scheme val="minor"/>
      </rPr>
      <t xml:space="preserve"> FISM-2022-033 REHABILITACIÓN DE RED DE DRENAJE SANITARIO CALLE EMILIANO ZAPATA</t>
    </r>
    <r>
      <rPr>
        <sz val="11"/>
        <color indexed="8"/>
        <rFont val="Calibri"/>
        <family val="2"/>
        <scheme val="minor"/>
      </rPr>
      <t>, UBICADA EN : C</t>
    </r>
    <r>
      <rPr>
        <b/>
        <sz val="11"/>
        <color rgb="FF000000"/>
        <rFont val="Calibri"/>
        <family val="2"/>
        <scheme val="minor"/>
      </rPr>
      <t>ALLE EMILIANO ZAPATA ENTRE  CALLE PROGRESO Y AV. EMILIANO ZAPATA</t>
    </r>
    <r>
      <rPr>
        <sz val="11"/>
        <color indexed="8"/>
        <rFont val="Calibri"/>
        <family val="2"/>
        <scheme val="minor"/>
      </rPr>
      <t xml:space="preserve"> , LOCALIDAD DE </t>
    </r>
    <r>
      <rPr>
        <b/>
        <sz val="11"/>
        <color rgb="FF000000"/>
        <rFont val="Calibri"/>
        <family val="2"/>
        <scheme val="minor"/>
      </rPr>
      <t>SAN PEDRO XOCHITEOTLA</t>
    </r>
    <r>
      <rPr>
        <sz val="11"/>
        <color indexed="8"/>
        <rFont val="Calibri"/>
        <family val="2"/>
        <scheme val="minor"/>
      </rPr>
      <t xml:space="preserve">, MUNICIPIO DE CHIAUTEMPAN, TLAXCALA, CONSISTENTE EN: </t>
    </r>
    <r>
      <rPr>
        <b/>
        <sz val="11"/>
        <color rgb="FF000000"/>
        <rFont val="Calibri"/>
        <family val="2"/>
        <scheme val="minor"/>
      </rPr>
      <t xml:space="preserve">PRELIMINARES, TUBERÍA Y OBRA COMPLEMENTARIA, </t>
    </r>
    <r>
      <rPr>
        <sz val="11"/>
        <color rgb="FF000000"/>
        <rFont val="Calibri"/>
        <family val="2"/>
        <scheme val="minor"/>
      </rPr>
      <t xml:space="preserve">CON UNA </t>
    </r>
    <r>
      <rPr>
        <b/>
        <sz val="11"/>
        <color rgb="FF000000"/>
        <rFont val="Calibri"/>
        <family val="2"/>
        <scheme val="minor"/>
      </rPr>
      <t>META DE 216.00 ML</t>
    </r>
  </si>
  <si>
    <t>https://drive.google.com/file/d/1CuuZu9n6J4PHne8sx8mwFeGwth_lSiBl/view?usp=sharing</t>
  </si>
  <si>
    <r>
      <t>“EL MUNICIPIO” ENCOMIENDA A “EL CONTRATISTA” LA REALIZACIÓN DE LA OBRA:</t>
    </r>
    <r>
      <rPr>
        <b/>
        <sz val="11"/>
        <color rgb="FF000000"/>
        <rFont val="Calibri"/>
        <family val="2"/>
        <scheme val="minor"/>
      </rPr>
      <t xml:space="preserve"> AMPLIACIÓN DE RED ELÉCTRICA CALLE EMILIANO ZAPAT</t>
    </r>
    <r>
      <rPr>
        <sz val="11"/>
        <color indexed="8"/>
        <rFont val="Calibri"/>
        <family val="2"/>
        <scheme val="minor"/>
      </rPr>
      <t xml:space="preserve">A, UBICADA EN : CALLE EMILIANO ZAPATA ENTRE AV. EMILIANO ZAPATA Y CALLE PROGRESO, LOCALIDAD DE </t>
    </r>
    <r>
      <rPr>
        <b/>
        <sz val="11"/>
        <color rgb="FF000000"/>
        <rFont val="Calibri"/>
        <family val="2"/>
        <scheme val="minor"/>
      </rPr>
      <t>SAN PEDRO XOCHITEOTLA</t>
    </r>
    <r>
      <rPr>
        <sz val="11"/>
        <color indexed="8"/>
        <rFont val="Calibri"/>
        <family val="2"/>
        <scheme val="minor"/>
      </rPr>
      <t xml:space="preserve">, MUNICIPIO DE CHIAUTEMPAN, TLAXCALA, CONSISTENTE EN: </t>
    </r>
    <r>
      <rPr>
        <b/>
        <sz val="11"/>
        <color rgb="FF000000"/>
        <rFont val="Calibri"/>
        <family val="2"/>
        <scheme val="minor"/>
      </rPr>
      <t xml:space="preserve">ELECTRIFICACIÓN, </t>
    </r>
    <r>
      <rPr>
        <sz val="11"/>
        <color rgb="FF000000"/>
        <rFont val="Calibri"/>
        <family val="2"/>
        <scheme val="minor"/>
      </rPr>
      <t xml:space="preserve">CON UNA </t>
    </r>
    <r>
      <rPr>
        <b/>
        <sz val="11"/>
        <color rgb="FF000000"/>
        <rFont val="Calibri"/>
        <family val="2"/>
        <scheme val="minor"/>
      </rPr>
      <t>META DE 160.00 ML</t>
    </r>
  </si>
  <si>
    <t>SAUL</t>
  </si>
  <si>
    <t>https://drive.google.com/file/d/1ulS5kVYsWJGHPAnYoHIIyR1AJq06SLwH/view?usp=sharing</t>
  </si>
  <si>
    <t>FISM 2022 007</t>
  </si>
  <si>
    <t>FISM 2022 008</t>
  </si>
  <si>
    <t>AMPLIACIÓN DE RED ELÉCTRICA 2DA. PRIVADA DE REFORMA</t>
  </si>
  <si>
    <t>AMPLIACIÓN DE RED ELÉCTRICA PRIVADA TEOPENZOLCO</t>
  </si>
  <si>
    <t>RICARDO</t>
  </si>
  <si>
    <t>JESÚS</t>
  </si>
  <si>
    <t>GONZÁLEZ</t>
  </si>
  <si>
    <t>GOLR990709II2</t>
  </si>
  <si>
    <t>JUÁREZ</t>
  </si>
  <si>
    <t>SAN SEBASTIÁN ATLAHAPA</t>
  </si>
  <si>
    <t>TLAXCALA</t>
  </si>
  <si>
    <t>MCH-FISM-2022-007/008</t>
  </si>
  <si>
    <t>MCH-FISM-2022-007/009</t>
  </si>
  <si>
    <r>
      <t xml:space="preserve">“EL MUNICIPIO” ENCOMIENDA A “EL CONTRATISTA” LA REALIZACIÓN DE LAS OBRAS: </t>
    </r>
    <r>
      <rPr>
        <b/>
        <sz val="11"/>
        <color rgb="FF000000"/>
        <rFont val="Calibri"/>
        <family val="2"/>
        <scheme val="minor"/>
      </rPr>
      <t>FISM-2022-007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 xml:space="preserve">AMPLIACIÓN DE RED ELÉCTRICA 2DA PRIVADA DE REFORMA Y  FISM-2022-008 AMPLIACIÓN DE RED ELÉCTRICA EN PRIVADA TEOPANZOLCO </t>
    </r>
    <r>
      <rPr>
        <sz val="11"/>
        <color indexed="8"/>
        <rFont val="Calibri"/>
        <family val="2"/>
        <scheme val="minor"/>
      </rPr>
      <t xml:space="preserve">, </t>
    </r>
    <r>
      <rPr>
        <b/>
        <sz val="11"/>
        <color rgb="FF000000"/>
        <rFont val="Calibri"/>
        <family val="2"/>
        <scheme val="minor"/>
      </rPr>
      <t>LOCALIDAD DE XAXALA</t>
    </r>
    <r>
      <rPr>
        <sz val="11"/>
        <color indexed="8"/>
        <rFont val="Calibri"/>
        <family val="2"/>
        <scheme val="minor"/>
      </rPr>
      <t xml:space="preserve"> MUNICIPIO DE CHIAUTEMPAN, TLAXCALA, CONSISTENTES EN ELECTRIFICACIÓN.</t>
    </r>
  </si>
  <si>
    <t>FISM 2022 015</t>
  </si>
  <si>
    <t>FISM 2002 003</t>
  </si>
  <si>
    <t>AMPLIACIÓN DE RED ELÉCTRICA EN CALLE LIBERTAD</t>
  </si>
  <si>
    <t xml:space="preserve"> Morelos Oriente </t>
  </si>
  <si>
    <t>CHIAUTEMPAN</t>
  </si>
  <si>
    <t>Chiautempan</t>
  </si>
  <si>
    <t>MCH-FISM-2022-003</t>
  </si>
  <si>
    <r>
      <t xml:space="preserve">“EL MUNICIPIO” ENCOMIENDA A “EL CONTRATISTA” LA REALIZACIÓN DE LAS OBRAS: </t>
    </r>
    <r>
      <rPr>
        <b/>
        <sz val="11"/>
        <color rgb="FF000000"/>
        <rFont val="Calibri"/>
        <family val="2"/>
        <scheme val="minor"/>
      </rPr>
      <t>FISM-2022-039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AMPLIACIÓN DE RED ELÉCTRICA EN CALLE LIBERTAD, FISM-2022-003 AMPLIACIÓN DE RED ELÉCTRICA EN PRIVADA NUEV</t>
    </r>
    <r>
      <rPr>
        <sz val="11"/>
        <color indexed="8"/>
        <rFont val="Calibri"/>
        <family val="2"/>
        <scheme val="minor"/>
      </rPr>
      <t xml:space="preserve">A, </t>
    </r>
    <r>
      <rPr>
        <b/>
        <sz val="11"/>
        <color rgb="FF000000"/>
        <rFont val="Calibri"/>
        <family val="2"/>
        <scheme val="minor"/>
      </rPr>
      <t xml:space="preserve"> LOCALIDAD DE SANTA CRUZ GUADALUPE</t>
    </r>
    <r>
      <rPr>
        <sz val="11"/>
        <color indexed="8"/>
        <rFont val="Calibri"/>
        <family val="2"/>
        <scheme val="minor"/>
      </rPr>
      <t xml:space="preserve"> MUNICIPIO DE CHIAUTEMPAN, TLAXCALA, CONSISTENTES EN ELECTRIFICACIÓN, CON UNA META DE 303.00 ML.</t>
    </r>
  </si>
  <si>
    <t>https://drive.google.com/file/d/1qqYgSyWTb9g7NDPwz97fkEnZ409_0e1l/view?usp=share_link</t>
  </si>
  <si>
    <t>CALLE LIBERTAD, SANTA CRUZ GUADALUPE ENTRE CALLE SAN PEDRO MÁRTIR Y PROLONGACIÓN XICOHTÉNCATL</t>
  </si>
  <si>
    <t>FISM 2022 018</t>
  </si>
  <si>
    <t>CONSTRUCCIÓN DE RED DE AGUA POTABLE EN PRIVADA LA PRESA</t>
  </si>
  <si>
    <t>https://drive.google.com/file/d/11zyWuSF5Yea1iEs6NeRbAH61-eefATHP/view?usp=share_link</t>
  </si>
  <si>
    <t>Morelos Oriente</t>
  </si>
  <si>
    <t>sn</t>
  </si>
  <si>
    <t>MCH-FISM-2022-015/018</t>
  </si>
  <si>
    <t>Xaxala, Teopanzolco Entre Calle Ferrocarril Y Calle Sin Nombre</t>
  </si>
  <si>
    <t>Xaxala, Privada 2da Privada De Reforma Entre Calle Reforma Y Calle Teopanzolco</t>
  </si>
  <si>
    <t>REHABILITACIÓN DE RED DE DRENAJE SANITARIO CALLE NUEVA</t>
  </si>
  <si>
    <t xml:space="preserve"> Morelos Oriente</t>
  </si>
  <si>
    <t>https://drive.google.com/file/d/1suC6BykshgAJYrZmZBXXP43mE4sw9eLm/view?usp=share_link</t>
  </si>
  <si>
    <t>SAN PEDRO MUÑOZTLA calle nueva entre calle 15 de septiembre y calle 5 de mayo</t>
  </si>
  <si>
    <t xml:space="preserve"> REFORMA, entre PRIVADA LA PRESA Y AV. MOCTEZUMA</t>
  </si>
  <si>
    <t xml:space="preserve">ESTHER </t>
  </si>
  <si>
    <t>ARANA</t>
  </si>
  <si>
    <t xml:space="preserve">ALCÁNTARA </t>
  </si>
  <si>
    <t>AAAE480427QB5</t>
  </si>
  <si>
    <t>RICARDO JESÚS</t>
  </si>
  <si>
    <t>LARA</t>
  </si>
  <si>
    <t>https://drive.google.com/file/d/18eYoPXvqgYl5BraaWa4fkKdd1BZw5TEW/view?usp=share_link</t>
  </si>
  <si>
    <t>https://drive.google.com/file/d/10C_kkPkeJbf76DTvb4XX5hgY8o9UXhtr/view?usp=share_link</t>
  </si>
  <si>
    <t>https://drive.google.com/file/d/1NssO7SClpAjPiu00fPhpzKQ35ezjOEEF/view?usp=share_link</t>
  </si>
  <si>
    <t>https://drive.google.com/file/d/1XTMkG1aQyfxydMfXZVSasgon_PDIYSIm/view?usp=share_link</t>
  </si>
  <si>
    <t>https://drive.google.com/file/d/1TlOFN9kj2MsG_YE4vSH_tj0fNYIUNvYt/view?usp=share_link</t>
  </si>
  <si>
    <t>AMPLIACIÓN DE RED ELÉCTRICA PRIVADA LA PRESA</t>
  </si>
  <si>
    <t>https://drive.google.com/file/d/1SwwDYeyFnvb2DmvhCrKLo0N2YG2ax_PO/view?usp=share_link</t>
  </si>
  <si>
    <r>
      <t>“EL MUNICIPIO” ENCOMIENDA A “EL CONTRATISTA” LA REALIZACIÓN DE LA OBRA:</t>
    </r>
    <r>
      <rPr>
        <b/>
        <sz val="11"/>
        <color indexed="8"/>
        <rFont val="Calibri"/>
        <family val="2"/>
        <scheme val="minor"/>
      </rPr>
      <t xml:space="preserve"> FISM-2022-017 AMPLIACIÓN DE RED ELÉCTRICA PRIVADA LA PRESA, </t>
    </r>
    <r>
      <rPr>
        <sz val="11"/>
        <color indexed="8"/>
        <rFont val="Calibri"/>
        <family val="2"/>
        <scheme val="minor"/>
      </rPr>
      <t xml:space="preserve">UBICADA EN : </t>
    </r>
    <r>
      <rPr>
        <b/>
        <sz val="11"/>
        <color indexed="8"/>
        <rFont val="Calibri"/>
        <family val="2"/>
        <scheme val="minor"/>
      </rPr>
      <t>PRIVADA LA PRESA ENTRE AVENIDA MOCTEZUMA Y CALLE SIN NOMBRE</t>
    </r>
    <r>
      <rPr>
        <sz val="11"/>
        <color indexed="8"/>
        <rFont val="Calibri"/>
        <family val="2"/>
        <scheme val="minor"/>
      </rPr>
      <t>, LOCALIDAD DE COLONIA REFORMA, MUNICIPIO DE CHIAUTEMPAN, TLAXCALA, CONSISTENTE EN ELECTRIFICACIÓN, CON UNA META DE 132.00 ML"</t>
    </r>
  </si>
  <si>
    <t>COLONIA REFORMA, PRIVADA LA PRESA ENTRE CALLE MOCTEZUMA</t>
  </si>
  <si>
    <t>FISM 2022 021</t>
  </si>
  <si>
    <t>REHABILITACIÓN DE RED DE DRENAJE SANITARIO CALLE 12 DE OCTUBRE</t>
  </si>
  <si>
    <t>EFRAÍN</t>
  </si>
  <si>
    <t xml:space="preserve">MORENO </t>
  </si>
  <si>
    <t>MAGAÑA</t>
  </si>
  <si>
    <t>MCH-FISM-2022-021/036</t>
  </si>
  <si>
    <r>
      <t xml:space="preserve">“EL MUNICIPIO” ENCOMIENDA A “EL CONTRATISTA” LA REALIZACIÓN DE LAS OBRA: </t>
    </r>
    <r>
      <rPr>
        <b/>
        <sz val="11"/>
        <color indexed="8"/>
        <rFont val="Calibri"/>
        <family val="2"/>
        <scheme val="minor"/>
      </rPr>
      <t>FISM-2022-021 REHABILITACIÓN DE RED DE DRENAJE SANITARIO CALLE 12 DE OCTUBRE</t>
    </r>
    <r>
      <rPr>
        <sz val="11"/>
        <color indexed="8"/>
        <rFont val="Calibri"/>
        <family val="2"/>
        <scheme val="minor"/>
      </rPr>
      <t xml:space="preserve">, </t>
    </r>
    <r>
      <rPr>
        <b/>
        <sz val="11"/>
        <color indexed="8"/>
        <rFont val="Calibri"/>
        <family val="2"/>
        <scheme val="minor"/>
      </rPr>
      <t>FISM 2022 036 CONSTRUCCIÓN DE RED DE AGUA POTABLER EN PRIVADA COCOLETZ</t>
    </r>
    <r>
      <rPr>
        <sz val="11"/>
        <color indexed="8"/>
        <rFont val="Calibri"/>
        <family val="2"/>
        <scheme val="minor"/>
      </rPr>
      <t>I, MUNICIPIO DE CHIAUTEMPAN , TLAXCALA.</t>
    </r>
  </si>
  <si>
    <t>https://drive.google.com/file/d/1nF1DEW31fBjeyryhU64z4X9NsNZC3GoH/view?usp=share_link</t>
  </si>
  <si>
    <t>https://drive.google.com/file/d/1MGEGv6e8rmRlYhA4x9Y_ipEAShINwmXb/view?usp=share_link</t>
  </si>
  <si>
    <t>FISM 2022 022</t>
  </si>
  <si>
    <t>FISM 2022 026</t>
  </si>
  <si>
    <t>REHABILITACIÓN DE DRENAJE SANITARIO CALLE INDEPENDENCIA</t>
  </si>
  <si>
    <t>COGM791018NB3</t>
  </si>
  <si>
    <t>MCH-FISM-2022-022</t>
  </si>
  <si>
    <t>https://drive.google.com/file/d/1lIdU6lOe9DeRH7KF-coWr7PBSarmNtQy/view?usp=share_link</t>
  </si>
  <si>
    <t>SAN PEDRO MUÑOZTLA calle iNDEPENDENCIA entre Calle Niños Héroes y Camino a Santa Fé</t>
  </si>
  <si>
    <t xml:space="preserve">SAN PEDRO MUÑOZTLA calle 12 de Octubre entre calle nueva y calle Malintzi </t>
  </si>
  <si>
    <t>REHABILITACIÓN DE RED DE DRENAJE SANITARIO CALLE MORELOS</t>
  </si>
  <si>
    <t>REPÚBLICA DE GUATEMALA</t>
  </si>
  <si>
    <t>SAN MIGUEL</t>
  </si>
  <si>
    <t>MCH-FISM-2022-026</t>
  </si>
  <si>
    <r>
      <t>EL MUNICIPIO” ENCOMIENDA A “EL CONTRATISTA” LA REALIZACIÓN DE LA OBRA DE:</t>
    </r>
    <r>
      <rPr>
        <b/>
        <sz val="11"/>
        <color indexed="8"/>
        <rFont val="Calibri"/>
        <family val="2"/>
        <scheme val="minor"/>
      </rPr>
      <t xml:space="preserve"> REHABILITACIÓN DE RED DE DRENAJE SANITARIO CALLE MORELOS</t>
    </r>
    <r>
      <rPr>
        <sz val="11"/>
        <color indexed="8"/>
        <rFont val="Calibri"/>
        <family val="2"/>
        <scheme val="minor"/>
      </rPr>
      <t>, UBICADA EN: CALLE MORELOS ENTRE CALLE PRÓSPERO CAHUANTZI Y CALLE 15 DE MAYO, LOCALIDAD DE:SAN BARTOLOMÉ CUAHUIXMATLAC, MUNICIPIO DE CHIAUTEMPAN, TLAXCALA; CONSISTENTE EN: PRELIMINARES, TUBERÍA Y OBRA COMPLEMENTARIA, CON UNA META: 328.00 ML."</t>
    </r>
  </si>
  <si>
    <r>
      <t>EL MUNICIPIO” ENCOMIENDA A “EL CONTRATISTA” LA REALIZACIÓN DE LAS OBRA:</t>
    </r>
    <r>
      <rPr>
        <b/>
        <sz val="11"/>
        <color indexed="8"/>
        <rFont val="Calibri"/>
        <family val="2"/>
        <scheme val="minor"/>
      </rPr>
      <t xml:space="preserve"> REHABILITACIÓN DE DRENAJE SANITARIO CALLE INDEPENDENCIA</t>
    </r>
    <r>
      <rPr>
        <sz val="11"/>
        <color indexed="8"/>
        <rFont val="Calibri"/>
        <family val="2"/>
        <scheme val="minor"/>
      </rPr>
      <t>, UBICADA EN: CALLE INDEPENDENCIA ENTRE CALLE NIÑOS HÉROES Y CAMINO A SANTA FE,LOCALIDAD DE:SAN PEDRO MUÑOZTLA,MUNICIPIO DE CHIAUTEMPAN, TLAXCALA; CONSISTENTE EN: PRELIMINARES, TUBERÍA Y OBRA COMPLEMENTARIA, CON UNA META: 328.00 ML"</t>
    </r>
  </si>
  <si>
    <t>https://drive.google.com/file/d/1W_z5sr_sG98NlDM53aVwiEL5E09YlKM5/view?usp=share_link</t>
  </si>
  <si>
    <t>https://drive.google.com/file/d/1ByzsNblO4Fa-eWqKbfzAQ2XUEmHwRPJ_/view?usp=share_link</t>
  </si>
  <si>
    <t>SAN BARTOLOME CUAHUIXMATLAC, CALLE MORELOS  ENTRE CALLE PROSPERO CAHUANTZI Y CALLE 15 DE MAYO</t>
  </si>
  <si>
    <t>FISM 2022 029</t>
  </si>
  <si>
    <t>FISM 2022 013</t>
  </si>
  <si>
    <t>FISM 2022 016</t>
  </si>
  <si>
    <t>ESTHER</t>
  </si>
  <si>
    <t>ALCANTARA</t>
  </si>
  <si>
    <t xml:space="preserve">VICENTE GUERRERO </t>
  </si>
  <si>
    <t>EDIFICIO 8</t>
  </si>
  <si>
    <t>DEPARTAMENTO B</t>
  </si>
  <si>
    <t>PETROQUÍMICA</t>
  </si>
  <si>
    <t>APETATITLÁN</t>
  </si>
  <si>
    <t>APETATITLÁN DE ANTONIO CARVAJAL</t>
  </si>
  <si>
    <t>REHABILITACIÓN DE RED DE DRENAJE SANITARIO EN BARRANCA BRIONES</t>
  </si>
  <si>
    <t>MCH-FISM-2022-013/016/029</t>
  </si>
  <si>
    <r>
      <t>“EL MUNICIPIO” ENCOMIENDA A “EL CONTRATISTA” LA REALIZACIÓN DE LAS OBRAS:</t>
    </r>
    <r>
      <rPr>
        <b/>
        <sz val="11"/>
        <color indexed="8"/>
        <rFont val="Calibri"/>
        <family val="2"/>
        <scheme val="minor"/>
      </rPr>
      <t xml:space="preserve"> FISM-2022-013 </t>
    </r>
    <r>
      <rPr>
        <sz val="11"/>
        <color indexed="8"/>
        <rFont val="Calibri"/>
        <family val="2"/>
        <scheme val="minor"/>
      </rPr>
      <t xml:space="preserve">REHABILITACIÓN DE RED DE DRENAJE SANITARIO EN CALLE BARRANCA DE BRIONES, </t>
    </r>
    <r>
      <rPr>
        <b/>
        <sz val="11"/>
        <color indexed="8"/>
        <rFont val="Calibri"/>
        <family val="2"/>
        <scheme val="minor"/>
      </rPr>
      <t>FISM 2022-016</t>
    </r>
    <r>
      <rPr>
        <sz val="11"/>
        <color indexed="8"/>
        <rFont val="Calibri"/>
        <family val="2"/>
        <scheme val="minor"/>
      </rPr>
      <t xml:space="preserve"> REHABILITACIÓN DE RED DE DRENAJE SANITARIO PRIVADA LA PRESA, </t>
    </r>
    <r>
      <rPr>
        <b/>
        <sz val="11"/>
        <color indexed="8"/>
        <rFont val="Calibri"/>
        <family val="2"/>
        <scheme val="minor"/>
      </rPr>
      <t xml:space="preserve">FISM-2022-029, CONSTRUCCIÓN DE RED DE AGUAPOTABLE CALLE EMILIZANO ZAPATA, </t>
    </r>
    <r>
      <rPr>
        <sz val="11"/>
        <color indexed="8"/>
        <rFont val="Calibri"/>
        <family val="2"/>
        <scheme val="minor"/>
      </rPr>
      <t xml:space="preserve"> MUNICIPIO DE CHIAUTEMPAN, TLAXCALA"</t>
    </r>
  </si>
  <si>
    <t>https://drive.google.com/file/d/1NW36HlbtPFMaGpB5hC_H4jg_6CDpMXx4/view?usp=share_link</t>
  </si>
  <si>
    <t>REHABILITACIÓN DE RED DE DDRENAJE SANITARIO PRIVADA LA PRESA</t>
  </si>
  <si>
    <t>CONSTRUCCIÓN DE RED DE AGUA POTABLE CALLE EMILIZANO ZAPATA</t>
  </si>
  <si>
    <t>https://drive.google.com/file/d/1Bmm2HpA8M0fQ-GWbYjqO_wU0HO10_J3V/view?usp=share_link</t>
  </si>
  <si>
    <t>https://drive.google.com/file/d/1pOVeX-s5pJhAZRKEpl837ZcAv-l-OzBt/view?usp=share_link</t>
  </si>
  <si>
    <t>REFORMA,CALLE BARRANCA BRIONES ENTRE CALLE BARRANCA BRIONES Y CALLE MANUEL NAVA</t>
  </si>
  <si>
    <t>REFORMA, PRIVADA LA PRESA ENTRE AV. MOCTREZUMA Y PRIVADA LA PRESA</t>
  </si>
  <si>
    <t>SAN PEDRO XOCHITEOTLS, CALLE EMILIZANO ZAPATA ENTRE CALLE PROGRESO Y AV. EMILIANO ZAPATA</t>
  </si>
  <si>
    <t>https://drive.google.com/file/d/1Ve-G71kz49uhRrE-pRYa9ZSXX790tAJi/view?usp=share_link</t>
  </si>
  <si>
    <t>https://drive.google.com/file/d/1--XWB5K9UFaRwyOf5CzPDxxy7UxBiIuR/view?usp=share_link</t>
  </si>
  <si>
    <t>https://drive.google.com/file/d/1NOEhNJ3hLTBoYfIuOFxx95GPgcp_HiJl/view?usp=share_link</t>
  </si>
  <si>
    <t>https://drive.google.com/file/d/1vIXQVFcZOa7OArqav3v_m1UtWiOhUYYY/view?usp=share_link</t>
  </si>
  <si>
    <t>https://drive.google.com/file/d/1YJmX7nYasudwFPmVZuO9vHsGwHpzHed7/view?usp=share_link</t>
  </si>
  <si>
    <t>https://drive.google.com/file/d/11v9i27-L9S9bLKR_Ioi0StpYaUWc1MeK/view?usp=share_link</t>
  </si>
  <si>
    <t>https://drive.google.com/file/d/16fd56xQ6zJzxcPgl4-vPiA9tztB0PHgQ/view?usp=share_link</t>
  </si>
  <si>
    <r>
      <t>“EL MUNICIPIO” ENCOMIENDA A “EL CONTRATISTA” LA REALIZACIÓN DE LAS OBRA</t>
    </r>
    <r>
      <rPr>
        <b/>
        <sz val="11"/>
        <color indexed="8"/>
        <rFont val="Calibri"/>
        <family val="2"/>
        <scheme val="minor"/>
      </rPr>
      <t>: FISM-2022-015 CONSTRUCCIÓN DE RED DE AGUA POTABLE EN PRIVADA LA PRESA</t>
    </r>
    <r>
      <rPr>
        <sz val="11"/>
        <color indexed="8"/>
        <rFont val="Calibri"/>
        <family val="2"/>
        <scheme val="minor"/>
      </rPr>
      <t>, FISM 2022 018 REHABILITACIÓN DE RED DE DRENAJE SANITARIO CALLE NUEV, UBICADA EN FISM 2022 015 PRIVADA LA PRESA ENTRE AVENIDA MOCTEZUMA Y CALLE SIN NOMBRE, LOCALIDAD DE REFORMA, MUNICIPIO DE CHIAUTEMPAN, TLAXCALA; FISM-2022-018, CALLE NUEVA ENTRE VCALLE 15 DE SEPTIEMBRE Y CALLE 5 DE MAYO, LOCALIDAD DE SAN PEDRO MUÑOZTLA, MUNICIPIO DE CHIAUTEMPAN, TLAXCALA, CONSISTENTE EN: FISM 2022 015 PRELIMINARES, TUBERÍA Y OBRA COMPLEMENTARIA; FISM-2022-018 PRELIMINARES, TUBERÍA Y OBRA COMPLEMENTARIA."</t>
    </r>
  </si>
  <si>
    <r>
      <t xml:space="preserve">“EL MUNICIPIO” ENCOMIENDA A “EL CONTRATISTA” LA REALIZACIÓN DE LA OBRA: </t>
    </r>
    <r>
      <rPr>
        <b/>
        <sz val="11"/>
        <color indexed="8"/>
        <rFont val="Calibri"/>
        <family val="2"/>
        <scheme val="minor"/>
      </rPr>
      <t>CONSTRUCCIÓN DE RED DE AGUA POTABLE CALLE PROGRESO</t>
    </r>
    <r>
      <rPr>
        <sz val="11"/>
        <color indexed="8"/>
        <rFont val="Calibri"/>
        <family val="2"/>
        <scheme val="minor"/>
      </rPr>
      <t>, UBICADA EN: CALLE PROGRESO ENTRE CALLE SIN NOMBRE Y CALLE SIN NOMBRE, LOCALIDAD DE SAN PEDRO XOCHITEOTLA, MUNICIPIO DE CHIAUTEMPAN, TLAXCALA, CONSISTENTE EN: PRELIMINARES, TUBERÍA Y OBRA COMPLEMENTARIA; CON UNA META DE 500.00 ML"</t>
    </r>
  </si>
  <si>
    <t>“EL MUNICIPIO” ENCOMIENDA A “EL CONTRATISTA” LA REALIZACIÓN DE LA OBRA: FISM-2022-015 CONSTRUCCIÓN DE RED DE AGUA POTABLE EN PRIVADA LA PRESA,; FISM 2022 018 REHABILITACIÓN DE RED DE DRENAJE SANITARIO CALLE NUEV, UBICADA EN FISM 2022 015 PRIVADA LA PRESA ENTRE AVENIDA MOCTEZUMA Y CALLE SIN NOMBRE, LOCALIDAD DE REFORMA, MUNICIPIO DE CHIAUTEMPAN, TLAXCALA; FISM-2022-018, CALLE NUEVA ENTRE VCALLE 15 DE SEPTIEMBRE Y CALLE 5 DE MAYO, LOCALIDAD DE SAN PEDRO MUÑOZTLA, MUNICIPIO DE CHIAUTEMPAN, TLAXCALA, CONSISTENTE EN: FISM 2022 015 PRELIMINARES, TUBERÍA Y OBRA COMPLEMENTARIA; FISM-2022-018 PRELIMINARES, TUBERÍA Y OBRA COMPLEMENTARIA."</t>
  </si>
  <si>
    <t>https://drive.google.com/file/d/15U3jjwzhQCsQU7jGQqFq1LzbUkDtc0yy/view?usp=share_link</t>
  </si>
  <si>
    <t>SAN PEDRO XOCHITEOTLA, CALLE PROGRESOENTRE CALLE SIN NOMBRE Y CALLE SIN NOMBRE</t>
  </si>
  <si>
    <t>FISM 2022 035</t>
  </si>
  <si>
    <t>CONSTRUCCIÓN DE AGUA POTABLE EN PRIVADA 16 DE SEPTIEMBRE</t>
  </si>
  <si>
    <t xml:space="preserve">https://drive.google.com/file/d/1Bc8sQZ4Zwox91_d7fpw4b_CGRjCQXszY/view?usp=share_link
</t>
  </si>
  <si>
    <t>SANTA CRUZ TETELA PRIVADA 16 DE SEPTIEMBRE, ENTRE CALLE 16 DE SEPTIEMBRE Y CALLE SIN NOMBRE</t>
  </si>
  <si>
    <t>https://drive.google.com/file/d/1RvVwWRA3TY4HJ045ZoKHwczHwQRdJacp/view?usp=share_link</t>
  </si>
  <si>
    <t>“EL MUNICIPIO” ENCOMIENDA A “EL CONTRATISTA” LA REALIZACIÓN DE LAS OBRA: FISM-2022-035 CONSTRUCCIÓN DE AGUA POTABLE EN PRIVADA 16 DE SEPTIEMBRE; FISM 2022 046 AMPLIACIÓN DE RED ELÉCTRICA EN CALLE 15 DE MAYO, UBICADA EN: FISM 2022-035 PRIVADA 16 DE SEPTIEMBRE ENTRE CALLE 16 DE SEPTIEMBRE Y CALLE SIN NOMBRE,LOCALIDAD DE SANTA CRUZ TETELA,  MUNICIPIO DE CHIAUTEMPAN, TLAXCALA: FISM 2022-046 CALLE 15 DE MAYO ENTRE CALLE REFORMA Y CALLE 5 DE MAYO, LOCALIDAD DE SAN PEDRO TLALCUAPAN, MUNICIPIO DE CHIAUTEMPAN, TLAXCALA"</t>
  </si>
  <si>
    <t>FISM 2022 046</t>
  </si>
  <si>
    <t>PERRSONA FÍSICA</t>
  </si>
  <si>
    <t>AMPLIACIÓN DE RED ELÉCTRICA EN CALLE 15 DE MAYO</t>
  </si>
  <si>
    <t>A</t>
  </si>
  <si>
    <t>MCH-FISM-2022-035/046</t>
  </si>
  <si>
    <t>MCH-FISM-2022-036/046</t>
  </si>
  <si>
    <t>CALLE 15 DE MAYO ENTRE CALLE REFORMA Y CALLE 5 DE MAYO, LOCALIDAD DE SAN PEDRO TLALCUAPAN, MUNICIPIO DE CHIAUTEMPAN</t>
  </si>
  <si>
    <t>FISM 2022 042</t>
  </si>
  <si>
    <t>FISM 2022 043</t>
  </si>
  <si>
    <t>FISM 2022 044</t>
  </si>
  <si>
    <t>FISM 2022 049</t>
  </si>
  <si>
    <t>FISM 2022 051</t>
  </si>
  <si>
    <t>GUARNICIONES CALLE 15 DE MAYO</t>
  </si>
  <si>
    <t>SANTIAGO</t>
  </si>
  <si>
    <t>LAS ROSAS</t>
  </si>
  <si>
    <t>LA VIRGEN</t>
  </si>
  <si>
    <t>San Nicolás Panotla</t>
  </si>
  <si>
    <t>PANOTLA</t>
  </si>
  <si>
    <t>MCH-FISM-2022-042/043</t>
  </si>
  <si>
    <r>
      <t>“EL MUNICIPIO” ENCOMIENDA A “EL CONTRATISTA” LA REALIZACIÓN DE LAS OBRA:</t>
    </r>
    <r>
      <rPr>
        <b/>
        <sz val="11"/>
        <color indexed="8"/>
        <rFont val="Calibri"/>
        <family val="2"/>
        <scheme val="minor"/>
      </rPr>
      <t xml:space="preserve"> FISM-2022-035 </t>
    </r>
    <r>
      <rPr>
        <sz val="11"/>
        <color indexed="8"/>
        <rFont val="Calibri"/>
        <family val="2"/>
        <scheme val="minor"/>
      </rPr>
      <t xml:space="preserve">CONSTRUCCIÓN DE AGUA POTABLE EN PRIVADA 16 DE SEPTIEMBRE; </t>
    </r>
    <r>
      <rPr>
        <b/>
        <sz val="11"/>
        <color indexed="8"/>
        <rFont val="Calibri"/>
        <family val="2"/>
        <scheme val="minor"/>
      </rPr>
      <t xml:space="preserve">FISM 2022 046 </t>
    </r>
    <r>
      <rPr>
        <sz val="11"/>
        <color indexed="8"/>
        <rFont val="Calibri"/>
        <family val="2"/>
        <scheme val="minor"/>
      </rPr>
      <t>AMPLIACIÓN DE RED ELÉCTRICA EN CALLE 15 DE MAYO, UBICADA EN: FISM 2022-035 PRIVADA 16 DE SEPTIEMBRE ENTRE CALLE 16 DE SEPTIEMBRE Y CALLE SIN NOMBRE,LOCALIDAD DE SANTA CRUZ TETELA,  MUNICIPIO DE CHIAUTEMPAN, TLAXCALA: FISM 2022-046 CALLE 15 DE MAYO ENTRE CALLE REFORMA Y CALLE 5 DE MAYO, LOCALIDAD DE SAN PEDRO TLALCUAPAN, MUNICIPIO DE CHIAUTEMPAN, TLAXCALA"</t>
    </r>
  </si>
  <si>
    <r>
      <t xml:space="preserve">“EL MUNICIPIO” ENCOMIENDA A “EL CONTRATISTA” LA REALIZACIÓN DE LAS OBRA: </t>
    </r>
    <r>
      <rPr>
        <b/>
        <sz val="11"/>
        <color indexed="8"/>
        <rFont val="Calibri"/>
        <family val="2"/>
        <scheme val="minor"/>
      </rPr>
      <t>FISM-2022-042</t>
    </r>
    <r>
      <rPr>
        <sz val="11"/>
        <color indexed="8"/>
        <rFont val="Calibri"/>
        <family val="2"/>
        <scheme val="minor"/>
      </rPr>
      <t xml:space="preserve"> GUARNICIONES CALLE 15 DE MAYO; </t>
    </r>
    <r>
      <rPr>
        <b/>
        <sz val="11"/>
        <color indexed="8"/>
        <rFont val="Calibri"/>
        <family val="2"/>
        <scheme val="minor"/>
      </rPr>
      <t>FISM 2022 043</t>
    </r>
    <r>
      <rPr>
        <sz val="11"/>
        <color indexed="8"/>
        <rFont val="Calibri"/>
        <family val="2"/>
        <scheme val="minor"/>
      </rPr>
      <t xml:space="preserve"> GUARNICIONES CALLE YELOTLA, UBICADA EN: FISM 2022 042 CALLE 15 DE MAYO ENTRE CALLE 5 DE MAYO Y AVENIDA REFORMA, LOCALIDAD DE SAN PEDRO TLALCUAPAN,  MUNICIPIO DE CHIAUTEMPAN, TLAXCALA; FISM 2022-043 CALLE YELOTLA ENTRE CALLE 21 DE MARZO Y CALLE LA PAZ, LOCALIDAD DE SAN PEDRO TLALCUAPAN, MUNICIPIO DE CHIAUTEMPAN, TLAXCALA". CONSISTENTE EN PRELIMINARES, GUARNICIONES Y OBRA COMPLEMENTARIA.</t>
    </r>
  </si>
  <si>
    <t>https://drive.google.com/file/d/1vC2MxEe__uXaStQMLWqQFTYsoya8yLN7/view?usp=share_link</t>
  </si>
  <si>
    <t xml:space="preserve">CALLE 15 DE MAYO ENTRE CALLE 5 DE MAYO Y AVENIDA REFORMA, LOCALIDAD DE SAN PEDRO TLALCUAPAN,  </t>
  </si>
  <si>
    <t xml:space="preserve"> CALLE YELOTLA ENTRE CALLE 21 DE MARZO Y CALLE LA PAZ, LOCALIDAD DE SAN PEDRO TLALCUAPAN</t>
  </si>
  <si>
    <t>GUARNICIONES CALLE YELOTLA</t>
  </si>
  <si>
    <t>AMPLIACIÓN DE RED ELÉCTRICA EN CALLE YELOTLA</t>
  </si>
  <si>
    <t>MCH-FISM-2022-044</t>
  </si>
  <si>
    <r>
      <t>“EL MUNICIPIO” ENCOMIENDA A “EL CONTRATISTA” LA REALIZACIÓN DE LA OBRA:</t>
    </r>
    <r>
      <rPr>
        <b/>
        <sz val="11"/>
        <color indexed="8"/>
        <rFont val="Calibri"/>
        <family val="2"/>
        <scheme val="minor"/>
      </rPr>
      <t xml:space="preserve">FISM 2022 044 </t>
    </r>
    <r>
      <rPr>
        <sz val="11"/>
        <color indexed="8"/>
        <rFont val="Calibri"/>
        <family val="2"/>
        <scheme val="minor"/>
      </rPr>
      <t>AMPLIACIÓN DE RED ELÉCTRICA CALLE YELOTLA, UBICADA EN: CALLE YELOTLA ENTRE CALLE 21 DE MARZO Y CALLE LA PAZ, LOCALIDAD DE SAN PEDRO TLALCUAPAN, MUNICIPIO DE CHIAUTEMPAN , TLAXCALA, CONSISTENTE EN: ELECTRIFICACIÓN"</t>
    </r>
  </si>
  <si>
    <t>https://drive.google.com/file/d/1f24cXkaV_Ao_n0hSZ2yXThiQ-nFb_E5Z/view?usp=share_link</t>
  </si>
  <si>
    <t xml:space="preserve">CALLE YELOTLA ENTRE CALLE 21 DE MARZO Y CALLE LA PAZ, LOCALIDAD DE SAN PEDRO TLALCUAPAN, MUNICIPIO DE CHIAUTEMPAN </t>
  </si>
  <si>
    <t>IZQUIERDO</t>
  </si>
  <si>
    <t>PÉREZ</t>
  </si>
  <si>
    <t>CÉSAR ENRIQUE</t>
  </si>
  <si>
    <t>AMPLIACIÓN DE RED ELÉCTRICA PRIVADA 3 DE MAYO</t>
  </si>
  <si>
    <t>AMPLIACIÓN DE RED ELÉCTRICA EN 4TA PRIVADA DE ENCINOS</t>
  </si>
  <si>
    <t>SAC050226TR7</t>
  </si>
  <si>
    <t>ACERINA ORIENTE</t>
  </si>
  <si>
    <t>LA JOYA</t>
  </si>
  <si>
    <t>MCH-FISM-2022-049/051</t>
  </si>
  <si>
    <r>
      <t xml:space="preserve">“EL MUNICIPIO” ENCOMIENDA A “EL CONTRATISTA” LA REALIZACIÓN DE LAS OBRAS: </t>
    </r>
    <r>
      <rPr>
        <b/>
        <sz val="11"/>
        <color indexed="8"/>
        <rFont val="Calibri"/>
        <family val="2"/>
        <scheme val="minor"/>
      </rPr>
      <t>FISM-2022-042</t>
    </r>
    <r>
      <rPr>
        <sz val="11"/>
        <color indexed="8"/>
        <rFont val="Calibri"/>
        <family val="2"/>
        <scheme val="minor"/>
      </rPr>
      <t xml:space="preserve"> GUARNICIONES CALLE 15 DE MAYO; </t>
    </r>
    <r>
      <rPr>
        <b/>
        <sz val="11"/>
        <color indexed="8"/>
        <rFont val="Calibri"/>
        <family val="2"/>
        <scheme val="minor"/>
      </rPr>
      <t>FISM 2022 043</t>
    </r>
    <r>
      <rPr>
        <sz val="11"/>
        <color indexed="8"/>
        <rFont val="Calibri"/>
        <family val="2"/>
        <scheme val="minor"/>
      </rPr>
      <t xml:space="preserve"> GUARNICIONES CALLE YELOTLA, UBICADA EN: FISM 2022 042 CALLE 15 DE MAYO ENTRE CALLE 5 DE MAYO Y AVENIDA REFORMA, LOCALIDAD DE SAN PEDRO TLALCUAPAN,  MUNICIPIO DE CHIAUTEMPAN, TLAXCALA; FISM 2022-043 CALLE YELOTLA ENTRE CALLE 21 DE MARZO Y CALLE LA PAZ, LOCALIDAD DE SAN PEDRO TLALCUAPAN, MUNICIPIO DE CHIAUTEMPAN, TLAXCALA". CONSISTENTE EN PRELIMINARES, GUARNICIONES Y OBRA COMPLEMENTARIA.</t>
    </r>
  </si>
  <si>
    <r>
      <t>“EL MUNICIPIO” ENCOMIENDA A “EL CONTRATISTA” LA REALIZACIÓN DE LAS OBRAS:</t>
    </r>
    <r>
      <rPr>
        <b/>
        <sz val="11"/>
        <color indexed="8"/>
        <rFont val="Calibri"/>
        <family val="2"/>
        <scheme val="minor"/>
      </rPr>
      <t xml:space="preserve"> FISM-2022-049</t>
    </r>
    <r>
      <rPr>
        <sz val="11"/>
        <color indexed="8"/>
        <rFont val="Calibri"/>
        <family val="2"/>
        <scheme val="minor"/>
      </rPr>
      <t xml:space="preserve"> AM'PLIACIÓN DE RED ELÉCTRICA PRIVADA 3 DE MAYO, UBICADA EN: PRIVADA 3 DE MAYO ENTRE CALLE REFORMA Y CALLES IN NOMBRE, LOCALIDAD DE XAXALA, MUNICIPIO DE CHIAUTEMPAN, TLAXCALA, CONSISTENTE EN ELECTRIFICACIÓN, CON UNA META DE 77.00 ML;</t>
    </r>
    <r>
      <rPr>
        <b/>
        <sz val="11"/>
        <color indexed="8"/>
        <rFont val="Calibri"/>
        <family val="2"/>
        <scheme val="minor"/>
      </rPr>
      <t xml:space="preserve"> FISM-2022-051 </t>
    </r>
    <r>
      <rPr>
        <sz val="11"/>
        <color indexed="8"/>
        <rFont val="Calibri"/>
        <family val="2"/>
        <scheme val="minor"/>
      </rPr>
      <t xml:space="preserve">  AMPLIACIÓN DE RED ELÉCTRICA EN 4TA PRIVADA DE ENCINOS, UBICADA EN: 4TA PRIVADA DE ENCINOS ENTRE CALLE ENCINOS Y PRIVADA 21 DE MARZO, LOCALIDAD DE XAXALA, MUNICIPIO DE CHIAUTEMPAN, TLAXCALA; CONSISTENTE EN ELECTRIFICACIÓN CON UNA META DE 40.00 ML"</t>
    </r>
  </si>
  <si>
    <t>SAC050226TR8</t>
  </si>
  <si>
    <t>MCH-FISM-2022-049/052</t>
  </si>
  <si>
    <t>PRIVADA 3 DE MAYO ENTRE CALLE REFORMA Y CALLES IN NOMBRE, LOCALIDAD DE XAXALA, MUNICIPIO DE CHIAUTEMPAN</t>
  </si>
  <si>
    <t>BICADA EN: 4TA PRIVADA DE ENCINOS ENTRE CALLE ENCINOS Y PRIVADA 21 DE MARZO, LOCALIDAD DE XAXALA, MUNICIPIO DE CHIAUTEMPAN</t>
  </si>
  <si>
    <t>https://drive.google.com/file/d/1xjMF9b6i6bPEQ78svBO46nAl6hvBpZDX/view?usp=share_link</t>
  </si>
  <si>
    <t>https://drive.google.com/file/d/10OZfhmnij9-S-N6husabmWJryhyie399/view?usp=share_link</t>
  </si>
  <si>
    <t>MARCO ANTONO</t>
  </si>
  <si>
    <t xml:space="preserve">MARIANO </t>
  </si>
  <si>
    <t>CARPINTERO</t>
  </si>
  <si>
    <t>DÍAZ</t>
  </si>
  <si>
    <t>FISM 2022 052</t>
  </si>
  <si>
    <t>FISM 2022 053</t>
  </si>
  <si>
    <t>FISM 2022 070</t>
  </si>
  <si>
    <t>FISM 2022 055</t>
  </si>
  <si>
    <t>AMPLIACIÓN  DE RED ELÉCTRICA EN PRIVADA BUGAMBILIAS</t>
  </si>
  <si>
    <t>GMA080807UF9</t>
  </si>
  <si>
    <t>MANUEL</t>
  </si>
  <si>
    <t>TORRES</t>
  </si>
  <si>
    <t>CAMPOS</t>
  </si>
  <si>
    <t>TOCM870513EJ1</t>
  </si>
  <si>
    <t>3 DE MAYO</t>
  </si>
  <si>
    <t>CONTLA DE JUAN CUAMATZI</t>
  </si>
  <si>
    <t>MCH-FISM-2022-052/053/070</t>
  </si>
  <si>
    <r>
      <t>“EL MUNICIPIO” ENCOMIENDA A “EL CONTRATISTA” LA REALIZACIÓN DE LAS OBRAS:</t>
    </r>
    <r>
      <rPr>
        <b/>
        <sz val="11"/>
        <color indexed="8"/>
        <rFont val="Calibri"/>
        <family val="2"/>
        <scheme val="minor"/>
      </rPr>
      <t xml:space="preserve"> FISM-2022-052 </t>
    </r>
    <r>
      <rPr>
        <sz val="11"/>
        <color indexed="8"/>
        <rFont val="Calibri"/>
        <family val="2"/>
        <scheme val="minor"/>
      </rPr>
      <t xml:space="preserve">AMPLIACIÓN DE RED ELÉCTRICA PRIVADA BUGAMBILIAS </t>
    </r>
    <r>
      <rPr>
        <b/>
        <sz val="11"/>
        <color indexed="8"/>
        <rFont val="Calibri"/>
        <family val="2"/>
        <scheme val="minor"/>
      </rPr>
      <t>FISM-2022-053</t>
    </r>
    <r>
      <rPr>
        <sz val="11"/>
        <color indexed="8"/>
        <rFont val="Calibri"/>
        <family val="2"/>
        <scheme val="minor"/>
      </rPr>
      <t xml:space="preserve">, REHABILITACIÓN DE RED DE DRENAJE SANITARIO EN CALLE 1 DE MAYO, </t>
    </r>
    <r>
      <rPr>
        <b/>
        <sz val="11"/>
        <color indexed="8"/>
        <rFont val="Calibri"/>
        <family val="2"/>
        <scheme val="minor"/>
      </rPr>
      <t>FISM-2022-070</t>
    </r>
    <r>
      <rPr>
        <sz val="11"/>
        <color indexed="8"/>
        <rFont val="Calibri"/>
        <family val="2"/>
        <scheme val="minor"/>
      </rPr>
      <t xml:space="preserve"> AMPLIACIÓN DE RED DE DRENAJE SANITARIO EN PRIVADA NUEVA, UBICADAS EN: FISM-2022-052 PRIVADA BUGAMBILIAS ENTRE CALLE ENCINOS Y CALLES IN NOMBRE LOCALIDAD DE XAXALA, FISM-2022-053 CALLE 1 DE MAYO ENTRE CALLE TEOPANZOLCO Y CALLE REFORMA, LOCALIDAD DE XAXALA, FISM-2022-070 PRIVADA NUEVA ENTRE CALLE NUEVA Y CALLE SIN NOMBRE, LOCALIDAD DE SANTA CRUZ TETELA, MUNICIPIO DE CHIAUTEMPAN, TLAXCALA"</t>
    </r>
  </si>
  <si>
    <t>https://drive.google.com/file/d/1V8i4cdRKbmGrD7PUx7az_Zxc4kUS1yR4/view?usp=share_link</t>
  </si>
  <si>
    <t xml:space="preserve"> PRIVADA BUGAMBILIAS ENTRE CALLE ENCINOS Y CALLES IN NOMBRE LOCALIDAD DE XAXALA</t>
  </si>
  <si>
    <t xml:space="preserve"> CALLE 1 DE MAYO ENTRE CALLE TEOPANZOLCO Y CALLE REFORMA, LOCALIDAD DE XAXALA</t>
  </si>
  <si>
    <t xml:space="preserve"> PRIVADA NUEVA ENTRE CALLE NUEVA Y CALLE SIN NOMBRE, LOCALIDAD DE SANTA CRUZ TETELA</t>
  </si>
  <si>
    <t>CESAR ENRIQUE</t>
  </si>
  <si>
    <t xml:space="preserve">IZQUIERDO </t>
  </si>
  <si>
    <t xml:space="preserve">MANUEL </t>
  </si>
  <si>
    <t xml:space="preserve">JOSÉ </t>
  </si>
  <si>
    <t>MARTÍNEZ</t>
  </si>
  <si>
    <t>EIMJ521020595</t>
  </si>
  <si>
    <t>AMPLIACIÓN DE RED DE DRENAJE SANITARIO EN PRIVADA NUEVA</t>
  </si>
  <si>
    <t>TOCM870513EJ2</t>
  </si>
  <si>
    <t>4 DE MAYO</t>
  </si>
  <si>
    <t>TOCM870513EJ3</t>
  </si>
  <si>
    <t>5 DE MAYO</t>
  </si>
  <si>
    <t>https://drive.google.com/file/d/18YSn7XYBhaY1WDbBszfJoFo2qTNYKBYQ/view?usp=share_link</t>
  </si>
  <si>
    <t>https://drive.google.com/file/d/1KilzEwaC5_XCv24ox2YE5TwTX7ZVLS5_/view?usp=share_link</t>
  </si>
  <si>
    <t>CESAR EDUARDO</t>
  </si>
  <si>
    <t xml:space="preserve">DÍAZ </t>
  </si>
  <si>
    <t>ECG180322HN8</t>
  </si>
  <si>
    <t>AVILA</t>
  </si>
  <si>
    <t>XICOHTÉNCATL</t>
  </si>
  <si>
    <t>MCH-FISM-2022-055</t>
  </si>
  <si>
    <t>“EL MUNICIPIO” ENCOMIENDA A “EL CONTRATISTA” LA REALIZACIÓN DE LAS OBRA: REHABILITACIÓN DE RED DE DRENAJE SANITARIO EN 3A PRIVADA DE REFORMA, UBICADA EN. 3A PRIVADA DE REFORMA ENTRE CALLE REFORMA Y CALLE SIN NOMBRE,LOCALIDAD DE XAXALA,  MUNICIPIO DE CHIAUTEMPAN, TLAXCALA, CONSISTENTE EN. PRELIMINARES, TUBERÍA Y OBNRA COMPLEMENTARIA, CON UNA META DE 185.00 ML"</t>
  </si>
  <si>
    <t>https://drive.google.com/file/d/1Za2msGAar8vyRt64BKhV9FG1hOEA2vzz/view?usp=share_link</t>
  </si>
  <si>
    <t>https://drive.google.com/file/d/1ytMZqqflxcJbotFZb1MS0-4q3kZNm7yR/view?usp=share_link</t>
  </si>
  <si>
    <t>. 3A PRIVADA DE REFORMA ENTRE CALLE REFORMA Y CALLE SIN NOMBRE,LOCALIDAD DE XAXALA</t>
  </si>
  <si>
    <t>R</t>
  </si>
  <si>
    <t>REHABILITACIÓN DE RED DE DRENAJE SANITARIO 3A. PRIVADA DE REFORMA</t>
  </si>
  <si>
    <t>MARIANO</t>
  </si>
  <si>
    <t>FISM 2022 068</t>
  </si>
  <si>
    <t>FISM 2022 078</t>
  </si>
  <si>
    <t xml:space="preserve">REHABILITACIÓN DE RED DE DRENAJE SANITARIO CALLE 1 DE MAYO </t>
  </si>
  <si>
    <t>CONSTRUCCIÓN DE BARDA PERIMETRAL JARDÍN DE NIÑOS</t>
  </si>
  <si>
    <t>EQUIPAMENTO DE FOSA No.2 Y BIODIGESTOR AUTOLIMPIABLE</t>
  </si>
  <si>
    <t>CALZADA DEL CHAPITEL</t>
  </si>
  <si>
    <t>MCH-FISM-2022-068</t>
  </si>
  <si>
    <t>https://drive.google.com/file/d/1Jz9HKnUGgji2fj0SDOxAK39O2K0h3AMP/view?usp=share_link</t>
  </si>
  <si>
    <t>“EL MUNICIPIO” ENCOMIENDA A “EL CONTRATISTA” LA REALIZACIÓN DE LAS OBRA: CONSTRUCCIÓN DE BARDA PERIMETRAL, JARDÍN DE NIÑOS, UBICADA EN: CALLE 16 DE SEPTIEMBRE ENTRE CALLE 3 DE MAYO Y CALLE REFORMA, LOCALIDAD DE SANTA CRUZ TETELA,  MUNICIPIO DE CHIAUTEMPAN, TLAXCALA, CONSISTENTE EN. PRELIMINARES, TUBERÍA Y OBRA COMPLEMENTARIA, CON UNA META DE 37.80 ML"</t>
  </si>
  <si>
    <t>CALLE 16 DE SEPTIEMBRE ENTRE CALLE 3 DE MAYO Y CALLE REFORMA, LOCALIDAD DE SANTA CRUZ TETELA</t>
  </si>
  <si>
    <t>LUIS ALBERTO</t>
  </si>
  <si>
    <t>JIMÉNEZ</t>
  </si>
  <si>
    <t xml:space="preserve"> HERNÁNDEZ</t>
  </si>
  <si>
    <t>JIHL800412ET7</t>
  </si>
  <si>
    <t>CARPINTERA</t>
  </si>
  <si>
    <t>HERNÁNDEZ</t>
  </si>
  <si>
    <t>CAMINO DE JESÚS</t>
  </si>
  <si>
    <t>TLAPACOYA</t>
  </si>
  <si>
    <t>SANTA ANA CHIAUTEMPAN</t>
  </si>
  <si>
    <t>MCH-FISM-2022-078</t>
  </si>
  <si>
    <t>“EL MUNICIPIO” ENCOMIENDA A “EL CONTRATISTA” LA REALIZACIÓN DE LAS OBRA: EQUIPAMIENTO DE FOSA NO. 2 Y BIODIGESTOR AUTOLIMPIABLE, UBICADA EN: CALLE NUEVA ENTRONQUE CON BARRANCA ENTRE AV. CHAPULTEPEC Y CALLE SIN NOMBRE , LOCALIDAD DE SAN PEDRO XOCHITEOTLA,  MUNICIPIO DE CHIAUTEMPAN, TLAXCALA, CONSISTENTE EN. REHABILITACIÓN FOSA NO. 2, REHABILITACIÓN DE FILTRO, BIODIGESTOR AUTOLIMPIABLE, ROTOPLAS,OBRA COMPLEMENTARIA, CON UNA META DE 1.00 PZA"</t>
  </si>
  <si>
    <t>https://drive.google.com/file/d/1mGXvS8uwWwMeyi2PjW0NDmiltABuKwjn/view?usp=share_link</t>
  </si>
  <si>
    <t>CALLE NUEVA ENTRONQUE CON BARRANCA ENTRE AV. CHAPULTEPEC Y CALLE SIN NOMBRE , LOCALIDAD DE SAN PEDRO XOCHITEOTLA</t>
  </si>
  <si>
    <t>https://drive.google.com/file/d/1ocd_zUxuYi46TBk6BSQaIMoV42iwvaQU/view?usp=share_link</t>
  </si>
  <si>
    <t>FISM 2022 019</t>
  </si>
  <si>
    <t>FISM 2022 027</t>
  </si>
  <si>
    <t>FISM 2022 028</t>
  </si>
  <si>
    <t>FISM 2022 036</t>
  </si>
  <si>
    <t>FISM 2022 038</t>
  </si>
  <si>
    <t>FISM 2022 045</t>
  </si>
  <si>
    <t>FISM 2022 047</t>
  </si>
  <si>
    <t>FISM 2022 048</t>
  </si>
  <si>
    <t>FISM 2022 065</t>
  </si>
  <si>
    <t>FISM 2022 066</t>
  </si>
  <si>
    <t>FISM 2022 075</t>
  </si>
  <si>
    <t>FISM 2022 077</t>
  </si>
  <si>
    <t>FISM 2022 050</t>
  </si>
  <si>
    <t>FISM 2022 061</t>
  </si>
  <si>
    <t>FISM 2022 054</t>
  </si>
  <si>
    <t>FISM 2022 059</t>
  </si>
  <si>
    <t>FISM 2022 060</t>
  </si>
  <si>
    <t>FISM 2022 062</t>
  </si>
  <si>
    <t>FISM 2022 082</t>
  </si>
  <si>
    <t>FISM 2022 083</t>
  </si>
  <si>
    <t>FISM 2022 084</t>
  </si>
  <si>
    <t xml:space="preserve">REHABILITACIÓN DE RED DE DRENAJE SANITARIO  EN CALLE TLACHIHUALTEPETL </t>
  </si>
  <si>
    <t xml:space="preserve">CONSTRUCCIÓN DE PAVIMENTO DE ADOQUÍN EN PRIVADA LA FE </t>
  </si>
  <si>
    <t>AMPLIACIÓN DE RED ELÉCTRICA EN PRIVADA COCOLETZI</t>
  </si>
  <si>
    <t>AMPLIACIÓN DE RED ELÉCTRICA EN CALLE 5 DE MAYO</t>
  </si>
  <si>
    <t>AMPLIACIÓN DE RED DE AGUA POTABLE 4TA. PRIVADA REFORMA</t>
  </si>
  <si>
    <t>AMPLIACIÓN DE RED ELÉCTRICA 1 DE MAYO</t>
  </si>
  <si>
    <t>CONSTRUCCIÓN DE ALERO DE ALCANTARILLA   EN SAN PEDRO XOCHITEOTLA</t>
  </si>
  <si>
    <t>AMPLIACIÓN DE RED ELÉCTRICA 4TA. PRIVADA  DE REFORMA</t>
  </si>
  <si>
    <t>AMPLIACIÓN DE RED ELÉCTRICA PRIVADA ASUNCIÓN</t>
  </si>
  <si>
    <t>AMPLIACIÓN DE RED ELÉCTRICA  3A PRIVADA  DE REFORMA</t>
  </si>
  <si>
    <t>CONSTRUCCIÓN DE RED DE AGUA POTABLE EN CALLE MALINTZI PONIENTE</t>
  </si>
  <si>
    <t xml:space="preserve">REHABILITACIÓN DE AGUA POTABLE EN CALLE APOLONIO ROSETE </t>
  </si>
  <si>
    <t>AMPLIACIÓN DE RED ELÉCTRICA PRIVADA JIMÉNEZ</t>
  </si>
  <si>
    <t xml:space="preserve">REHABILITACIÓN DE DRENAJE SANITARIO EN CALLE 20 DE NOVIEMBRE </t>
  </si>
  <si>
    <t>AMPLIACIÓN DE RED ELÉCTRICA EN PRIVADA ZAMORA</t>
  </si>
  <si>
    <t>REHABILITACIÓN DE RED DE AGUA POTABLE EN CALLE ADOLFO LOPÉZ MATEOS</t>
  </si>
  <si>
    <t xml:space="preserve">CONSTRUCCIÓN DE GUARNICIONES Y BANQUETAS </t>
  </si>
  <si>
    <t>CONSTRUCCIÓN DE DRENAJE SANITARIO EN CALLE SAN PEDRO MARTIR</t>
  </si>
  <si>
    <t xml:space="preserve">CONSTRUCCIÓN DE CANCHA DE USOS MULTIPLES </t>
  </si>
  <si>
    <t>AMPLIACIÓN DE RED ELÉCTRICA EN CALLE INDEPENDENCIA</t>
  </si>
  <si>
    <t>CONSTRUCCIÓN DE RED DE AGUA POTABLE EN PRIVADA COCOLETZI</t>
  </si>
  <si>
    <t>MCH-FISM-2022-019</t>
  </si>
  <si>
    <t>“EL MUNICIPIO” ENCOMIENDA A “EL CONTRATISTA” LA REALIZACIÓN DE LAS OBRA: AMPLIACIÓN DE RED ELÉCTRICA EN CALLE INDEPENDENCIA, UBICADA EN: CALLEINDEPENDENCIA ENTRE CALLE HÉROES DE MUÑOZTLA Y CAMINO A SANTA FE, LOCALIDAD DE SAN PEDRO MUÑOZTLA,  MUNICIPIO DE CHIAUTEMPAN, TLAXCALA, CONSISTENTE EN. ELECTRIFICACIÓN, CON UNA META DE 200.00 ML"</t>
  </si>
  <si>
    <t>Calle Independencia Entre Calle Héroes De Muñoztla Y Camino A Santa Fe, San Pedro Muñoztla</t>
  </si>
  <si>
    <t>C</t>
  </si>
  <si>
    <t>PEDRO</t>
  </si>
  <si>
    <t>ARROYO</t>
  </si>
  <si>
    <t>SALLINAS</t>
  </si>
  <si>
    <t>SALINAS</t>
  </si>
  <si>
    <t>AOSP650809SH1</t>
  </si>
  <si>
    <t>SAN ESTEBAN TIZATLÁN</t>
  </si>
  <si>
    <t>CALLE TLACHIHUALTEPETL ENTRE CALLE IGNACIO ZARAGOZA Y CALLE SIN NOMBRE, LOCALIDAD DE SAN BARTOLOME CUAHUIXMATLAC, MUNICIPIO DE CHIAUTEMPAN</t>
  </si>
  <si>
    <t>EMILIANO ZAPATA</t>
  </si>
  <si>
    <t>MCH-FISM-2022-028</t>
  </si>
  <si>
    <t>EL MUNICIPIO” ENCOMIENDA A “EL CONTRATISTA” LA REALIZACIÓN DE LA OBRA: CONSTRUCCIÓN DE PAVIMENTO DE ADOQUIN EN PRIVADA DE LA FE, UBICADA EN: PRIVADA DE LA FE ENTRE CALLE LUIS DONALDO COLOSIO Y CALLE SIN NOMBRE, LOCALIDAD DE SAN PEDRO XOCHITEOTLA, MUNICIPIO DE CHIAUTEMPAN, TLAXCALA, CONSISTENTE EN: PRELIMINARES, TERRACERÍAS, GUARNICIONES Y OBRA COMPLEMENTARIA, CON UNA META DE 269.60 M2.</t>
  </si>
  <si>
    <t>PRIVADA DE LA FE ENTRE CALLE LUIS DONALDO COLOSIO Y CALLE SIN NOMBRE, LOCALIDAD DE SAN PEDRO XOCHITEOTLA, MUNICIPIO DE CHIAUTEMPAN</t>
  </si>
  <si>
    <t xml:space="preserve">  </t>
  </si>
  <si>
    <t>Grupo constructor bredu S.A. de C.V.</t>
  </si>
  <si>
    <t xml:space="preserve">PRIVADA COCLETZI   ENTRE CALLE FRANCISCO I. MADERO   Y CALLE SIN NOMBRE  , LOCALIDAD DE SANTA CRUZ TETELA   </t>
  </si>
  <si>
    <t>MCH-FISM-2022-038</t>
  </si>
  <si>
    <t xml:space="preserve">“EL MUNICIPIO” ENCOMIENDA A “EL CONTRATISTA” LA REALIZACIÓN DE LA OBRA: AMPLIACIÓN DE RED ELECTRICA EN  PRIVADA COCOLETZI , UBICADA EN: PRIVADA COCLETZI   ENTRE CALLE FRANCISCO I. MADERO   Y CALLE SIN NOMBRE  , LOCALIDAD DE SANTA CRUZ TETELA   , MUNICIPIO DE CHIAUTEMPAN, TLAXCALA, CONSISTENTE EN: ELECTRIFICACIÓN , CON UNA META DE 140.00  ML </t>
  </si>
  <si>
    <t xml:space="preserve">GONZÁLES </t>
  </si>
  <si>
    <t>JUARÉZ</t>
  </si>
  <si>
    <t>MCH-FISM-2022-045</t>
  </si>
  <si>
    <t>MCH-FISM-2022-047</t>
  </si>
  <si>
    <t>MCH-FISM-2022-054</t>
  </si>
  <si>
    <t>MCH-FISM-2022-048/065</t>
  </si>
  <si>
    <t>MCH-FISM-2022-050/061</t>
  </si>
  <si>
    <t>MCH-FISM-2022-059/075</t>
  </si>
  <si>
    <t>MCH-FISM-2022-060</t>
  </si>
  <si>
    <t>MCH-FISM-2022-062</t>
  </si>
  <si>
    <t>MCH-FISM-2022-066</t>
  </si>
  <si>
    <t>MCH-FISM-2022-077</t>
  </si>
  <si>
    <t>MCH-FISM-2022-082</t>
  </si>
  <si>
    <t>MCH-FISM-2022-083</t>
  </si>
  <si>
    <t>MCH-FISM-2022-084</t>
  </si>
  <si>
    <t>“EL MUNICIPIO” ENCOMIENDA A “EL CONTRATISTA” LA REALIZACIÓN DE LA OBRA AMPLIACIÓN DE RED ELECTRICA EN CALLE 5 DE MAYO , UBICADA EN: CALLE 5 DE MAYO  ENTRE CALLE APOLONIO ROSETE   Y CALLE SIN NOMBRE  , LOCALIDAD DE SAN PEDRO TLALCUAPAN , MUNICIPIO DE CHIAUTEMPAN, TLAXCALA, CONSISTENTE EN: ELECTRIFICACIÓN , CON UNA META DE 350.00  ML</t>
  </si>
  <si>
    <t>CALLE 5 DE MAYO  ENTRE CALLE APOLONIO ROSETE   Y CALLE SIN NOMBRE  , LOCALIDAD DE SAN PEDRO TLALCUAPAN</t>
  </si>
  <si>
    <t>LIZBETH</t>
  </si>
  <si>
    <t>CAHUANTZI</t>
  </si>
  <si>
    <t>SALDAÑA</t>
  </si>
  <si>
    <t>CASL920713MZ1</t>
  </si>
  <si>
    <t>PLAZA NARANJAS</t>
  </si>
  <si>
    <t>EDIFICIO 11</t>
  </si>
  <si>
    <t>DEPARTAMENTO 4</t>
  </si>
  <si>
    <t>SANTA CRUZ INFONAVIT</t>
  </si>
  <si>
    <t>“EL MUNICIPIO” ENCOMIENDA A “EL CONTRATISTA” LA REALIZACIÓN DE LA OBRA: AMPLIACIÓN DE RED DE AGUA POTABLE 4TA.  PRIVADA DE REFORMA, UBICADA EN: PRIVADA 4TA. PRIVADA DE REFORMA ENTRE CALLE REFORMA    Y CALLE SIN NOMBRE, LOCALIDAD DE: XAXALA, MUNICIPIO DE CHIAUTEMPAN, TLAXCALA, CONSISTENTE EN:  PRELIMINARES, TUBERÍA, OBRA COMPLEMENTARIA, , CON UNA META DE  152.00.ML</t>
  </si>
  <si>
    <t>FISM 2022 020</t>
  </si>
  <si>
    <t>REHABILITACIÓN DE RED DE DRENAJE SANITARIO CALLE 5 DE MAYO</t>
  </si>
  <si>
    <t>“EL MUNICIPIO” ENCOMIENDA A “EL CONTRATISTA” LA REALIZACIÓN DE LA OBRA: FISM-2022-020
REHABILITACIÓN DE RED DE DRENAJE SANITARIO CALLE 5 DE MAYO; FISM-2022-027 REHABILITACIÓN DE RED DE DRENAJE SANITARIO EN CALLE TLACHIHUALTEPETL, UBICADA EN: FISM-2022-020 CALLE 5 DE MAYO ENTRE CALLE NIÑOS HEROES Y CALLE NUEVA, LOCALIDAD DE SAN PEDRO MUÑOZTLA, MUNICIPIO DE CHIAUTEMPAN, TLAXCALA; FISM-2022-027 CALLE TLACHIHUALTEPETL ENTRE CALLE IGNACIO ZARAGOZA Y CALLE SIN NOMBRE, LOCALIDAD DE SAN BARTOLOME CUAHUIXMATLAC, MUNICIPIO DE CHIAUTEMPAN, TLAXCALA, CONSISTENTE EN: FISM-2022-020 PRELIMINARES, TUBERIA Y OBRA COMPLEMENTARIA; FISM-2022-027 PRELIMINARES, TUBERIA Y OBRA COMPLEMENTARIA, CON UNA META DE FISM-2022-020: 166.00 ML; FISM-2022-027: 167.00 ML.</t>
  </si>
  <si>
    <t>https://drive.google.com/file/d/1s7id1PZTi8ufO1kahQdLU44GQMzKCVCi/view?usp=share_link</t>
  </si>
  <si>
    <t>MCH-FISM-2022-020/027</t>
  </si>
  <si>
    <t>JOSÉ</t>
  </si>
  <si>
    <t>ESPINOZA</t>
  </si>
  <si>
    <t>JOSE</t>
  </si>
  <si>
    <t>PRIMERA CERRADA DE MOCTEZUMA</t>
  </si>
  <si>
    <t>REFORMA</t>
  </si>
  <si>
    <t xml:space="preserve">“EL MUNICIPIO” ENCOMIENDA A “EL CONTRATISTA” LA REALIZACIÓN DE LAS OBRAS: FISM-2022-048 AMPLIACIÓN   DE RED ELÉCTRICA 1 DE MAYO, UBICADA EN: CALLE  1 DE MAYO ENTRE CALLE TEOPANZOLCO Y CALLE REFORMA, LOCALIDAD DE XAXALA, MUNICIPIO DE CHIAUTEMPAN, TLAXCALA, CONSISTENTE EN: ELECTRIFICACIÓN, CON UNA META DE 80.00 ML.  Y FISM-2022-065 CONSTRUCCIÓN DE ALERO DE ALCANTARILLA EN SAN PEDRO XOCHITEOTLA, UBICADA EN: CALLE SANTIAGO ÁVILA ENTRE AVENIDA EMILIANO ZAPATA Y CALLE SIN NOMBRE , LOCALIDAD DE SAN PEDRO XOCHITEOTLA, MUNICIPIO DE CHIAUTEMPAN, TLAXCALA, CONSISTENTE EN: PRELIMINARES, ALBAÑILERÍA, OBRA COMPLEMENTARIA CON UNA META DE 30.00 M3., </t>
  </si>
  <si>
    <t xml:space="preserve">
“EL MUNICIPIO” ENCOMIENDA A “EL CONTRATISTA” LA REALIZACIÓN DE LAS OBRAS: FIM-2022-050  AMPLIACIÓN DE RED ELECTRICA 4TA. PRIVADA DE REFORMA, UBICADA EN: PRIVADA 4TA. PRIVADA DE REFORMA  ENTRE CALLE  REFORMA Y CALLE SIN NOMBRE , LOCALIDAD DE XAXALA , MUNICIPIO DE CHIAUTEMPAN, TLAXCALA, CONSISTENTE EN: ELECTRIFICACIÓN , CON UNA META DE 100.00  ML Y FISM-2022-061 AMPLIACIÓN DE RED ELÉCTRICA PRIVADA ASUNCIÓN, UBICADA EN PRIVADA ASUNCIÓN ENTRE AVENIDA MALINTZI PONIENTE Y CALLE SIN NOMBRE , LOCALIDAD DE SAN PEDRO MUÑOZTLA, MUNICIPIO DE CHIAUTEMPAN,TLAXCALA, CONSISTENTE EN ELECTRIFICACIÓN,CON UN META DE 57.00 ML.  </t>
  </si>
  <si>
    <t>EFREN</t>
  </si>
  <si>
    <t>CALZADA DE CHAPITEL</t>
  </si>
  <si>
    <t xml:space="preserve">
“EL MUNICIPIO” ENCOMIENDA A “EL CONTRATISTA” LA REALIZACIÓN DE LA OBRA: AMPLIACIÓN DE RED ELÉCTRICA 3A. PRIVADA DE REFORMA, UBICADA EN: PRIVADA 3A. PRIVADA DE REFORMA ENTRE CALLE REFORMA  Y CALLE SIN NOMBRE , LOCALIDAD DE XAXALA, MUNICIPIO DE CHIAUTEMPAN, TLAXCALA, CONSISTENTE EN: ELECTRIFICACIÓN, CON UNA META DE 100.00 ML</t>
  </si>
  <si>
    <t xml:space="preserve">VICENTE EMILIO </t>
  </si>
  <si>
    <t>PONCE</t>
  </si>
  <si>
    <t>CANO</t>
  </si>
  <si>
    <t>POCV700122TV0</t>
  </si>
  <si>
    <t>PRIVADA 6 A ORIENTE</t>
  </si>
  <si>
    <t>GUADALUPE CALERAS</t>
  </si>
  <si>
    <t>PUEBLA</t>
  </si>
  <si>
    <t xml:space="preserve">
“EL MUNICIPIO” ENCOMIENDA A “EL CONTRATISTA” LA REALIZACIÓN DE LAS OBRAS: FISM-2022-059 CONTRUCCIÓN DE RED DE AGUA POTABLE EN CALLE MALINTZI PONIENTE, UBICADA EN: CALLE MALINTZI PONIENTE ENTRE CALLE 5 DE MAYO Y CALLE HIDALGO, LOCALIDAD DE SAN PEDRO MUÑOZTLA, MUNICIPIO DE CHIAUTEMPAN, TLAXCALA, CONSISTENTE EN: PRELIMINARES, TUBERÍA, OBRA COMPLEMENTARIA CON UNA META DE 283.00 ML.  Y FISM-2022-075 REHABILITACIÓN  DE AGUA POTABLE EN CALLE APOLONIO ROSETE, UBICADA EN: CALLE APOLONIO ROSETE  ENTRE CALLE DIEGO MARTÍN TZONTLIMATZI Y AVENIDA  REFORMA , LOCALIDAD DE SAN PEDRO TLALCUAPAN, MUNICIPIO DE CHIAUTEMPAN, TLAXCALA, CONSISTENTE EN: PRELIMINARES, TUBERÍA, OBRA COMPLEMENTARIA CON UNA META DE 100.00 ML</t>
  </si>
  <si>
    <t>https://drive.google.com/file/d/1VoygSL0URz-5e18SpF8Q_aR5DdjRSP3C/view?usp=share_link</t>
  </si>
  <si>
    <t>https://drive.google.com/file/d/15Hn7XNt_stMGbdwa2KqupikMF0BTSFGm/view?usp=share_link</t>
  </si>
  <si>
    <t>https://drive.google.com/file/d/1Z4mBGzLmcJStK6Vx6DcU6npXnvnS_lT4/view?usp=share_link</t>
  </si>
  <si>
    <t>https://drive.google.com/file/d/1HuuvWWa2Hhiq-wpasqGdOFO36NAVfirz/view?usp=share_link</t>
  </si>
  <si>
    <t>https://drive.google.com/file/d/1wbNzHKXX10udCLzeVVXNt-wUPJcptJI_/view?usp=share_link</t>
  </si>
  <si>
    <t>https://drive.google.com/file/d/18hLKuzYe5kf0-frO3Q_Hs4P8YiGUcPJ-/view?usp=share_link</t>
  </si>
  <si>
    <t>https://drive.google.com/file/d/1qsXnAXBVYvudj0m2pvWzDbcvBtYD5a5Q/view?usp=share_link</t>
  </si>
  <si>
    <t>https://drive.google.com/file/d/1aimqgwqAWyyenSUdVQxhXXAD42DK2jYV/view?usp=share_link</t>
  </si>
  <si>
    <t>https://drive.google.com/file/d/1jsAH9DU7tS3zvWibxD2KchacVlQnD_d5/view?usp=share_link</t>
  </si>
  <si>
    <t>https://drive.google.com/file/d/1sDlZwb2ZZjR0tiKrG_4fvbGku0H5BUAF/view?usp=share_link</t>
  </si>
  <si>
    <t>https://drive.google.com/file/d/1sALYH4L5Wu3aLiNx8vwRiOmfUJGdRGDZ/view?usp=share_link</t>
  </si>
  <si>
    <t>https://drive.google.com/file/d/1arWOc0wGgGtlKRVwYO_vs6OJ5YJoh8iU/view?usp=share_link</t>
  </si>
  <si>
    <t>https://drive.google.com/file/d/13gskf4A-97egi4eKq_wM75S2ZqvR64wb/view?usp=share_link</t>
  </si>
  <si>
    <t>Grupo macarpin S.A. de C.V.</t>
  </si>
  <si>
    <t>PRIVADA 4TA. PRIVADA DE REFORMA ENTRE CALLE REFORMA    Y CALLE SIN NOMBRE, LOCALIDAD DE: XAXALA</t>
  </si>
  <si>
    <t xml:space="preserve"> CALLE  1 DE MAYO ENTRE CALLE TEOPANZOLCO Y CALLE REFORMA, LOCALIDAD DE XAXALA</t>
  </si>
  <si>
    <t>CALLE SANTIAGO ÁVILA ENTRE AVENIDA EMILIANO ZAPATA Y CALLE SIN NOMBRE , LOCALIDAD DE SAN PEDRO XOCHITEOTLA</t>
  </si>
  <si>
    <t xml:space="preserve"> PRIVADA 4TA. PRIVADA DE REFORMA  ENTRE CALLE  REFORMA Y CALLE SIN NOMBRE , LOCALIDAD DE XAXALA</t>
  </si>
  <si>
    <t xml:space="preserve"> EN: PRIVADA 4TA. PRIVADA DE REFORMA  ENTRE CALLE  REFORMA Y CALLE SIN NOMBRE , LOCALIDAD DE XAXALA </t>
  </si>
  <si>
    <t>PRIVADA 3A. PRIVADA DE REFORMA ENTRE CALLE REFORMA  Y CALLE SIN NOMBRE , LOCALIDAD DE XAXALA</t>
  </si>
  <si>
    <t>CALLE MALINTZI PONIENTE ENTRE CALLE 5 DE MAYO Y CALLE HIDALGO, LOCALIDAD DE SAN PEDRO MUÑOZTLA</t>
  </si>
  <si>
    <t>CALLE APOLONIO ROSETE, UBICADA EN: CALLE APOLONIO ROSETE  ENTRE CALLE DIEGO MARTÍN TZONTLIMATZI Y AVENIDA  REFORMA , LOCALIDAD DE SAN PEDRO TLALCUAPAN</t>
  </si>
  <si>
    <t>VICENTE EMILIO</t>
  </si>
  <si>
    <t xml:space="preserve">PONCE </t>
  </si>
  <si>
    <t xml:space="preserve">“EL MUNICIPIO” ENCOMIENDA A “EL CONTRATISTA” LA REALIZACIÓN DE LA OBRA: AMPLIACIÓN DE RED ELÉCTRICA PRIVADA JIMÉNEZ, UBICADA EN: PRIVADA JIMÉNEZ ENTRE AVENIDA MALINTZI PONIENTE Y CALLE SIN NOMBRE, LOCALIDAD DE SAN PEDRO MUÑOZTLA, MUNICIPIO DE CHIAUTEMPAN, TLAXCALA, CONSISTENTE EN: ELECTRIFICACIÓN, CON UNA META DE 102.00 ML. </t>
  </si>
  <si>
    <t>PRIVADA JIMÉNEZ ENTRE AVENIDA MALINTZI PONIENTE Y CALLE SIN NOMBRE, LOCALIDAD DE SAN PEDRO MUÑOZTLA</t>
  </si>
  <si>
    <t xml:space="preserve">ESPINOSA </t>
  </si>
  <si>
    <t>“EL MUNICIPIO” ENCOMIENDA A “EL CONTRATISTA” LA REALIZACIÓN DE LA OBRA:  REHABILITACIÓN DE DRENAJE SANITARIO EN CALLE 20 DE NOVIEMBRE, UBICADA EN: CALLE 20 DE NOVIEMBRE  ENTRE AVENIDA MALINTZI PONIENTE  Y AV. MORELOS , LOCALIDAD DE SAN PEDRO MUÑOZTLA, MUNICIPIO DE CHIAUTEMPAN, TLAXCALA, CONSISTENTE EN: PRELIMINARES, TUBERÍA , OBRA COMPLEMENTARIA CON UNA META DE 210.00 ML.</t>
  </si>
  <si>
    <t>CALLE 20 DE NOVIEMBRE  ENTRE AVENIDA MALINTZI PONIENTE  Y AV. MORELOS , LOCALIDAD DE SAN PEDRO MUÑOZTLA</t>
  </si>
  <si>
    <t>SEGUNDA TEOTLALPAN</t>
  </si>
  <si>
    <t>“EL MUNICIPIO” ENCOMIENDA A “EL CONTRATISTA” LA REALIZACIÓN DE LA OBRA: AMPLIACIÓN  DE RED ELÉCTRICA EN   PRIVADA ZAMORA , UBICADA EN: PRIVADA ZAMORA  ENTRE CALLE FRANCISCO I. MADERO  Y CALLE SIN NOMBRE  , LOCALIDAD DE SANTA CRUZ TETELA , MUNICIPIO DE CHIAUTEMPAN, TLAXCALA, CONSISTENTE EN: ELECTRIFICACIÓN , CON UNA META DE 215.00  ML</t>
  </si>
  <si>
    <t>PRIVADA ZAMORA  ENTRE CALLE FRANCISCO I. MADERO  Y CALLE SIN NOMBRE  , LOCALIDAD DE SANTA CRUZ TETELA</t>
  </si>
  <si>
    <t xml:space="preserve">“EL MUNICIPIO” ENCOMIENDA A “EL CONTRATISTA” LA REALIZACIÓN DE LA OBRA: REHABILITACIÓN  DE RED DE AGUA POTABLE EN CALLE ADOLFO LOPEZ  MATEOS, UBICADA EN: CALLE ADOLFO LOPEZ MATEOS ENTRE CALLE SANTIAGO ÁVILA Y AVENIDA CUAUHTEMOC  , LOCALIDAD DE SAN PEDRO XOCHITEOTLA , MUNICIPIO DE CHIAUTEMPAN, TLAXCALA, CONSISTENTE EN: PRELIMINARES, TUBERÍA Y OBRA COMPLEMENTARIA, CON UNA META DE 368.00  ML. </t>
  </si>
  <si>
    <t>CALLE ADOLFO LOPEZ MATEOS ENTRE CALLE SANTIAGO ÁVILA Y AVENIDA CUAUHTEMOC  , LOCALIDAD DE SAN PEDRO XOCHITEOTLA</t>
  </si>
  <si>
    <t>“EL MUNICIPIO” ENCOMIENDA A “EL CONTRATISTA” LA REALIZACIÓN DE LA OBRA: CONSTRUCCIÓN DE GUARNICIONES Y BANQUETAS, UBICADA EN: CALLE CAMINO A TLALCUAPAN ENTRE CALLE 12 DE OCTUBRE Y CALLE SIN NOMBRE, LOCALIDAD DE SAN PEDRO MUÑOZTLA, MUNICIPIO DE CHIAUTEMPAN, TLAXCALA, CONSISTENTE EN: PRELIMINARES, GUARNICIONES, BANQUETAS, PAVIMENTO Y OBRA COMPLEMENTARIA, CON UNA META DE 285.70 ML</t>
  </si>
  <si>
    <t>CALLE CAMINO A TLALCUAPAN ENTRE CALLE 12 DE OCTUBRE Y CALLE SIN NOMBRE, LOCALIDAD DE SAN PEDRO MUÑOZTLA</t>
  </si>
  <si>
    <t>EDIFICIO C8</t>
  </si>
  <si>
    <t>DEPARTAMENTO 2</t>
  </si>
  <si>
    <t>APETATITLÁN DE ANTONIO CARBAJAL</t>
  </si>
  <si>
    <t xml:space="preserve">“EL MUNICIPIO” ENCOMIENDA A “EL CONTRATISTA” LA REALIZACIÓN DE LA OBRA: FISM-2022-083 CONSTRUCCIÓN DE DRENAJE SANITARIO EN CALLE SAN PEDRO MARTIR, UBICADA EN: CALLE SAN PEDRO MARTIR ENTRE CALLE LIBERTAD Y CALLE SIN NOMBRE, LOCALIDAD SANTA CRUZ GUADALUPE, MUNICIPIO DE CHIAUTEMPAN, TLAXCALA, CONSISTENTE EN:  PRELIMINARES, TUBERÍA Y OBRA COMPLEMENTARIA CON UNA META DE 350.00 M.L. </t>
  </si>
  <si>
    <t>CALLE SAN PEDRO MARTIR ENTRE CALLE LIBERTAD Y CALLE SIN NOMBRE, LOCALIDAD SANTA CRUZ GUADALUPE</t>
  </si>
  <si>
    <t xml:space="preserve">MARIO </t>
  </si>
  <si>
    <t xml:space="preserve">CONTRERAS </t>
  </si>
  <si>
    <t>FARFAN</t>
  </si>
  <si>
    <t>CSC100514JB7</t>
  </si>
  <si>
    <t>13 ORIENTE</t>
  </si>
  <si>
    <t>SAN BERNARDINO TLAXCALANZINGO</t>
  </si>
  <si>
    <t>SAN ANDRÉS CHOLULA</t>
  </si>
  <si>
    <t xml:space="preserve">“EL MUNICIPIO” ENCOMIENDA A “EL CONTRATISTA” LA REALIZACIÓN DE LA OBRA: CONSTRUCIÓN DE CANCHA DE USOS MÚLTIPLES  , UBICADA EN: CALLE MONEDA NACIONAL ENTRE   AVENIDA EMILIANO ZAPATA Y CALLE XOLA  , LOCALIDAD DE SAN PEDRO XOCHITEOTLA , MUNICIPIO DE CHIAUTEMPAN, TLAXCALA, CONSISTENTE EN: PRELIMINARES, PAVIMENTOS, GUARNICIÓN  Y OBRA COMPLEMENTARIA, CON UNA META DE 420.00  M2. </t>
  </si>
  <si>
    <t xml:space="preserve"> CALLE MONEDA NACIONAL ENTRE   AVENIDA EMILIANO ZAPATA Y CALLE XOLA  , LOCALIDAD DE SAN PEDRO XOCHITEOTLA </t>
  </si>
  <si>
    <t>El Ayuntamiento de Chiautempan en el trimestre octubre-diciembre de 2022, a través de la dirección de Obras informa que no hay domicilio en el extranjero debido a que los contratistas radican en México,no se encuentran los datos de convenios modificatorios de la contratación debido a que no hubo cambios en el contrato, no se encuentra el comunicado de suspensión, rescisión o terminación anticipada del contrato , rescición o terminación de contratos debido a que las obras se llevaron en tiempo y forma de acuerdo a los contrato, no se encuentran los hipervínculos a estudios de impacto ambiental debido a que las obras efectuadas son de urbanización y drenaje, y no es necesario presentar estudios de impacto ambiental. Esta obra se encuentra en el contrato mencionado junto con la obra No. FISM-2022-037 ejecutada por el mismo contratista.con fundamento en el articulo 57 y 75 de la Ley de Obras Publicas del Estado de Tlaxcala.</t>
  </si>
  <si>
    <r>
      <t>El Ayuntamiento de Chiautempan en el trimestre octubre-diciembre de 2022, a través de la dirección de Obras informa que no hay domicilio en el extranjero debido a que los contratistas radican en México,no se encuentran los datos de convenios modificatorios de la contratación debido a que no hubo cambios en el contrato, no se encuentra el comunicado de suspensión, rescisión o terminación anticipada del contrato , rescición o terminación de contratos debido a que las obras se llevan en tiempo y forma de acuerdo a los contrato, no se encuentran los hipervínculos a estudios de impacto ambiental debido a que las obras efectuadas son de urbanización y drenaje, y no es necesario presentar estudios de impacto ambiental</t>
    </r>
    <r>
      <rPr>
        <sz val="11"/>
        <color rgb="FFFF0000"/>
        <rFont val="Calibri"/>
        <family val="2"/>
        <scheme val="minor"/>
      </rPr>
      <t>.</t>
    </r>
    <r>
      <rPr>
        <sz val="11"/>
        <color indexed="8"/>
        <rFont val="Calibri"/>
        <family val="2"/>
        <scheme val="minor"/>
      </rPr>
      <t xml:space="preserve"> Esta obra se encuentra en el contrato mencionado junto con las obras No-FISM-2022/006/009, ejecutadas por el mismo contratista.con fundamento en el articulo 57 y 75 de la Ley de Obras Publicas del Estado de Tlaxcala.</t>
    </r>
  </si>
  <si>
    <t>El Ayuntamiento de Chiautempan en el trimestre octubre-diciembre de 2022, a través de la dirección de Obras informa que no hay domicilio en el extranjero debido a que los contratistas radican en México,no se encuentran los datos de convenios modificatorios de la contratación debido a que no hubo cambios en el contrato, no se encuentra el comunicado de suspensión, rescisión o terminación anticipada del contrato , rescición o terminación de contratos debido a que las obras se llevan en tiempo y forma de acuerdo a los contrato, no se encuentran los hipervínculos a estudios de impacto ambiental debido a que las obras efectuadas son de urbanización y drenaje, y no es necesario presentar estudios de impacto ambiental. Esta obra se encuentra en el contrato mencionado junto con las obras No-FISM-2022-005/009, ejecutadas por el mismo contratista.con fundamento en el articulo 57 y 75 de la Ley de Obras Publicas del Estado de Tlaxcala.</t>
  </si>
  <si>
    <t>El Ayuntamiento de Chiautempan en el trimestre octubre-diciembre de 2022, a través de la dirección de Obras informa que no hay domicilio en el extranjero debido a que los contratistas radican en México,no se encuentran los datos de convenios modificatorios de la contratación debido a que no hubo cambios en el contrato, no se encuentra el comunicado de suspensión, rescisión o terminación anticipada del contrato , rescición o terminación de contratos debido a que las obras se llevan en tiempo y forma de acuerdo a los contrato, no se encuentran los hipervínculos a estudios de impacto ambiental debido a que las obras efectuadas son de urbanización y drenaje, y no es necesario presentar estudios de impacto ambiental. Esta obra se encuentra en el contrato mencionado junto con las obras No-FISM-2022-005/006, ejecutadas por el mismo contratista.con fundamento en el articulo 57 y 75 de la Ley de Obras Publicas del Estado de Tlaxcala.</t>
  </si>
  <si>
    <t>El Ayuntamiento de Chiautempan en el trimestre octubre-diciembre de 2022, a través de la dirección de Obras informa que no hay domicilio en el extranjero debido a que los contratistas radican en México,no se encuentran los datos de convenios modificatorios de la contratación debido a que no hubo cambios en el contrato, no se encuentra el comunicado de suspensión, rescisión o terminación anticipada del contrato , rescición o terminación de contratos debido a que las obras se llevan en tiempo y forma de acuerdo a los contrato, no se encuentran los hipervínculos a estudios de impacto ambiental debido a que las obras efectuadas son de urbanización y drenaje, y no es necesario presentar estudios de impacto ambiental. con fundamento en el articulo 57 y 75 de la Ley de Obras Publicas del Estado de Tlaxcala.</t>
  </si>
  <si>
    <t>El Ayuntamiento de Chiautempan en el trimestre octubre-diciembre de 2022, a través de la dirección de Obras informa que no hay domicilio en el extranjero debido a que los contratistas radican en México,no se encuentran los datos de convenios modificatorios de la contratación debido a que no hubo cambios en el contrato, no se encuentra el comunicado de suspensión, rescisión o terminación anticipada del contrato , rescición o terminación de contratos debido a que las obras se llevan en tiempo y forma de acuerdo a los contrato, no se encuentran los hipervínculos a estudios de impacto ambiental debido a que las obras efectuadas son de urbanización y drenaje, y no es necesario presentar estudios de impacto ambiental. No hay hipervínculos de avence físico o financiero debido a que la obra se encuentra terminada y pagada al 100%. Esta obra se encuentra en el contrato mencionado junto con la obra No. FISM-2022-037 ejecutada por el mismo contratista.con fundamento en el articulo 57 y 75 de la Ley de Obras Publicas del Estado de Tlaxcala.con fundamento en el articulo 57 y 75 de la Ley de Obras Publicas del Estado de Tlaxcala.</t>
  </si>
  <si>
    <t>El Ayuntamiento de Chiautempan en el trimestre octubre-diciembre de 2022, a través de la dirección de Obras informa que no hay domicilio en el extranjero debido a que los contratistas radican en México,no se encuentran los datos de convenios modificatorios de la contratación debido a que no hubo cambios en el contrato, no se encuentra el comunicado de suspensión, rescisión o terminación anticipada del contrato , rescición o terminación de contratos debido a que las obras se llevan en tiempo y forma de acuerdo a los contrato, no se encuentran los hipervínculos a estudios de impacto ambiental debido a que las obras efectuadas son de urbanización y drenaje, y no es necesario presentar estudios de impacto ambiental. Esta obra se encuentra en el contrato mencionado junto con las obras No-FISM-2022-039/040/041, ejecutadas por el mismo contratista.con fundamento en el articulo 57 y 75 de la Ley de Obras Publicas del Estado de Tlaxcala.</t>
  </si>
  <si>
    <t>El Ayuntamiento de Chiautempan en el trimestre octubre-diciembre de 2022, a través de la dirección de Obras informa que no hay domicilio en el extranjero debido a que los contratistas radican en México,no se encuentran los datos de convenios modificatorios de la contratación debido a que no hubo cambios en el contrato, no se encuentra el comunicado de suspensión, rescisión o terminación anticipada del contrato , rescición o terminación de contratos debido a que las obras se llevan en tiempo y forma de acuerdo a los contrato, no se encuentran los hipervínculos a estudios de impacto ambiental debido a que las obras efectuadas son de urbanización y drenaje, y no es necesario presentar estudios de impacto ambiental.con fundamento en el articulo 57 y 75 de la Ley de Obras Publicas del Estado de Tlaxcala.</t>
  </si>
  <si>
    <t>El Ayuntamiento de Chiautempan en el trimestre octubre-diciembre de 2022, a través de la dirección de Obras informa que no se llevó a cabo otro tipo de procedimiento,con fundamento en el articulo 57 y 75 de la Ley de Obras Publicas del Estado de Tlaxcala.</t>
  </si>
  <si>
    <t>El Ayuntamiento de Chiautempan en el trimestre octubre-diciembre de 2022, a través de la dirección de Obras informa que no hay Nombre completo o razón social de las cotizaciones consideradas y monto de las mismas,Nombre completo o razón social de las cotizaciones consideradas y monto de las mismas, debido a qe las obras se encuentran en proceso de recabación de documentos comprobatorios, no se encuentra el domicilio en el extranjero debido a que los contratistas radican en México,no se encuentran los datos de convenios modificatorios de la contratación debido a que no hubo cambios en el contrato, no se encuentra el comunicado de suspensión, rescisión o terminación anticipada del contrato , rescición o terminación de contratos debido a que las obras se llevan en tiempo y forma de acuerdo a los contrato, no se encuentran los hipervínculos a estudios de impacto ambiental debido a que las obras efectuadas son de urbanización y drenaje, y no es necesario presentar estudios de impacto ambiental.No hay hipervínculo al contrato, acta de entrega recepción ni hipervínculo al finiquito debido a que las obras se encuentran aún en proceso de recabación de documentos comprobatorios.con fundamento en el articulo 57 y 75 de la Ley de Obras Publicas del Estado de Tlaxcala.</t>
  </si>
  <si>
    <t>El Ayuntamiento de Chiautempan en el trimestre octubre-diciembre de 2022, a través de la dirección de Obras informa que no hay Nombre completo o razón social de las cotizaciones consideradas y monto de las mismas,Nombre completo o razón social de las cotizaciones consideradas y monto de las mismas, debido a qe las obras se encuentran en proceso de recabación de documentos comprobatorios, no se encuentra el domicilio en el extranjero debido a que los contratistas radican en México,no se encuentran los datos de convenios modificatorios de la contratación debido a que no hubo cambios en el contrato, no se encuentra el comunicado de suspensión, rescisión o terminación anticipada del contrato , rescición o terminación de contratos debido a que las obras se llevan en tiempo y forma de acuerdo a los contrato, no se encuentran los hipervínculos a estudios de impacto ambiental debido a que las obras efectuadas son de urbanización y drenaje, y no es necesario presentar estudios de impacto ambiental.No hay actas de entrega recepción ni hipervínculo al finiquito debido a que las obras se encuentran aún en proceso de recabación de documentos comprobatorios.con fundamento en el articulo 57 y 75 de la Ley de Obras Publicas del Estado de Tlaxcala.</t>
  </si>
  <si>
    <t>El Ayuntamiento de Chiautempan en el trimestre octubre-diciembre de 2022, a través de la dirección de Obras informa que no hay Nombre completo o razón social de las cotizaciones consideradas y monto de las mismas,Nombre completo o razón social de las cotizaciones consideradas y monto de las mismas, debido a qe las obras se encuentran en proceso de recabación de documentos comprobatorios, no se encuentra el domicilio en el extranjero debido a que los contratistas radican en México,no se encuentran los datos de convenios modificatorios de la contratación debido a que no hubo cambios en el contrato, no se encuentra el comunicado de suspensión, rescisión o terminación anticipada del contrato , rescición o terminación de contratos debido a que las obras se llevan en tiempo y forma de acuerdo a los contrato, no se encuentran los hipervínculos a estudios de impacto ambiental debido a que las obras efectuadas son de urbanización y drenaje, y no es necesario presentar estudios de impacto ambiental.No hay actas de entrega recepción ni hipervínculo al finiquito debido a que las obras se encuentran aún en proceso de recabación de documentos.  Esta obra se encuentra en el contrato mencionado junto con las obras No-FISM-2022-020/027, ejecutadas por el mismo contratista. con fundamento en el articulo 57 y 75 de la Ley de Obras Publicas del Estado de Tlaxcala.</t>
  </si>
  <si>
    <t>El Ayuntamiento de Chiautempan en el trimestre octubre-diciembre de 2022, a través de la dirección de Obras informa que no hay domicilio en el extranjero debido a que los contratistas radican en México,no se encuentran los datos de convenios modificatorios de la contratación debido a que no hubo cambios en el contrato, no se encuentra el comunicado de suspensión, rescisión o terminación anticipada del contrato , rescición o terminación de contratos debido a que las obras se llevan en tiempo y forma de acuerdo a los contrato, no se encuentran los hipervínculos a estudios de impacto ambiental debido a que las obras efectuadas son de urbanización y drenaje, y no es necesario presentar estudios de impacto ambiental. Esta obra se encuentra en el contrato mencionado junto con las obras No-FISM-2022-052/053/070, ejecutadas por el mismo contratista.con fundamento en el articulo 57 y 75 de la Ley de Obras Publicas del Estado de Tlaxcala.</t>
  </si>
  <si>
    <t>El Ayuntamiento de Chiautempan en el trimestre octubre-diciembre de 2022, a través de la dirección de Obras informa que no hay domicilio en el extranjero debido a que los contratistas radican en México,no se encuentran los datos de convenios modificatorios de la contratación debido a que no hubo cambios en el contrato, no se encuentra el comunicado de suspensión, rescisión o terminación anticipada del contrato , rescición o terminación de contratos debido a que las obras se llevan en tiempo y forma de acuerdo a los contrato, no se encuentran los hipervínculos a estudios de impacto ambiental debido a que las obras efectuadas son de urbanización y drenaje, y no es necesario presentar estudios de impacto ambiental. Esta obra se encuentra en el contrato mencionado junto con las obras No-FISM-2022-049/051, ejecutadas por el mismo contratista.con fundamento en el articulo 57 y 75 de la Ley de Obras Publicas del Estado de Tlaxcala.</t>
  </si>
  <si>
    <t>El Ayuntamiento de Chiautempan en el trimestre octubre-diciembre de 2022, a través de la dirección de Obras informa que no hay domicilio en el extranjero debido a que los contratistas radican en México,no se encuentran los datos de convenios modificatorios de la contratación debido a que no hubo cambios en el contrato, no se encuentra el comunicado de suspensión, rescisión o terminación anticipada del contrato , rescición o terminación de contratos debido a que las obras se llevan en tiempo y forma de acuerdo a los contrato, no se encuentran los hipervínculos a estudios de impacto ambiental debido a que las obras efectuadas son de urbanización y drenaje, y no es necesario presentar estudios de impacto ambiental. Esta obra se encuentra en el contrato mencionado junto con las obras No-FISM-2022-042/043, ejecutadas por el mismo contratista.con fundamento en el articulo 57 y 75 de la Ley de Obras Publicas del Estado de Tlaxcala.</t>
  </si>
  <si>
    <t>El Ayuntamiento de Chiautempan en el trimestre octubre-diciembre de 2022, a través de la dirección de Obras informa que no hay domicilio en el extranjero debido a que los contratistas radican en México,no se encuentran los datos de convenios modificatorios de la contratación debido a que no hubo cambios en el contrato, no se encuentra el comunicado de suspensión, rescisión o terminación anticipada del contrato , rescición o terminación de contratos debido a que las obras se llevan en tiempo y forma de acuerdo a los contrato, no se encuentran los hipervínculos a estudios de impacto ambiental debido a que las obras efectuadas son de urbanización y drenaje, y no es necesario presentar estudios de impacto ambiental. Esta obra se encuentra en el contrato mencionado junto con las obras No-FISM-2022-035/046, ejecutadas por el mismo contratista.con fundamento en el articulo 57 y 75 de la Ley de Obras Publicas del Estado de Tlaxcala.</t>
  </si>
  <si>
    <t>El Ayuntamiento de Chiautempan en el trimestre octubre-diciembre de 2022, a través de la dirección de Obras informa que no hay domicilio en el extranjero debido a que los contratistas radican en México,no se encuentran los datos de convenios modificatorios de la contratación debido a que no hubo cambios en el contrato, no se encuentra el comunicado de suspensión, rescisión o terminación anticipada del contrato , rescición o terminación de contratos debido a que las obras se llevan en tiempo y forma de acuerdo a los contrato, no se encuentran los hipervínculos a estudios de impacto ambiental debido a que las obras efectuadas son de urbanización y drenaje, y no es necesario presentar estudios de impacto ambiental. Esta obra se encuentra en el contrato mencionado junto con las obras No-FISM-2022-013/016/029, ejecutadas por el mismo contratista.con fundamento en el articulo 57 y 75 de la Ley de Obras Publicas del Estado de Tlaxcala.</t>
  </si>
  <si>
    <t>El Ayuntamiento de Chiautempan en el trimestre octubre-diciembre de 2022, a través de la dirección de Obras informa que no hay domicilio en el extranjero debido a que los contratistas radican en México,no se encuentran los datos de convenios modificatorios de la contratación debido a que no hubo cambios en el contrato, no se encuentra el comunicado de suspensión, rescisión o terminación anticipada del contrato , rescición o terminación de contratos debido a que las obras se llevan en tiempo y forma de acuerdo a los contrato, no se encuentran los hipervínculos a estudios de impacto ambiental debido a que las obras efectuadas son de urbanización y drenaje, y no es necesario presentar estudios de impacto ambiental. No se encuentra el acta entrega recepción ni hipervínculo al finiquito debido a que la documentación comprobatoria se está recabando. Esta obra se encuentra en el contrato mencionado junto con la obra No-FISM-2022-021/036 ejecutadas por el mismo contratista.con fundamento en el articulo 57 y 75 de la Ley de Obras Publicas del Estado de Tlaxcala.</t>
  </si>
  <si>
    <t>El Ayuntamiento de Chiautempan en el trimestre octubre-diciembre de 2022, a través de la dirección de Obras informa que no hay domicilio en el extranjero debido a que los contratistas radican en México,no se encuentran los datos de convenios modificatorios de la contratación debido a que no hubo cambios en el contrato, no se encuentra el comunicado de suspensión, rescisión o terminación anticipada del contrato , rescición o terminación de contratos debido a que las obras se llevan en tiempo y forma de acuerdo a los contrato, no se encuentran los hipervínculos a estudios de impacto ambiental debido a que las obras efectuadas son de urbanización y drenaje, y no es necesario presentar estudios de impacto ambiental. Esta obra se encuentra en el contrato mencionado junto con las obras No-FISM-2022-007/008, ejecutadas por el mismo contratista.con fundamento en el articulo 57 y 75 de la Ley de Obras Publicas del Estado de Tlaxcala.</t>
  </si>
  <si>
    <t>El Ayuntamiento de Chiautempan en el trimestre octubre-diciembre de 2022, a través de la dirección de Obras informa que no hay domicilio en el extranjero debido a que los contratistas radican en México,no se encuentran los datos de convenios modificatorios de la contratación debido a que no hubo cambios en el contrato, no se encuentra el comunicado de suspensión, rescisión o terminación anticipada del contrato , rescición o terminación de contratos debido a que las obras se llevan en tiempo y forma de acuerdo a los contrato, no se encuentran los hipervínculos a estudios de impacto ambiental debido a que las obras efectuadas son de urbanización y drenaje, y no es necesario presentar estudios de impacto ambiental. Esta obra se encuentra en el contrato mencionado junto con la obra No-FISM-2022-021/036, ejecutadas por el mismo contratista.con fundamento en el articulo 57 y 75 de la Ley de Obras Publicas del Estado de Tlaxcala.</t>
  </si>
  <si>
    <t>El Ayuntamiento de Chiautempan en el trimestre octubre-diciembre de 2022, a través de la dirección de Obras informa que no hay domicilio en el extranjero debido a que los contratistas radican en México,no se encuentran los datos de convenios modificatorios de la contratación debido a que no hubo cambios en el contrato, no se encuentra el comunicado de suspensión, rescisión o terminación anticipada del contrato , rescición o terminación de contratos debido a que las obras se llevan en tiempo y forma de acuerdo a los contrato, no se encuentran los hipervínculos a estudios de impacto ambiental debido a que las obras efectuadas son de urbanización y drenaje, y no es necesario presentar estudios de impacto ambiental. Esta obra se encuentra en el contrato mencionado junto con la obra No-FISM-2022-018, ejecutadas por el mismo contratista.con fundamento en el articulo 57 y 75 de la Ley de Obras Publicas del Estado de Tlaxcala.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</si>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</sst>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indexed="8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4" fontId="0" fillId="0" borderId="0" xfId="0" applyNumberFormat="1"/>
    <xf numFmtId="0" fontId="4" fillId="0" borderId="0" xfId="1"/>
    <xf numFmtId="0" fontId="4" fillId="0" borderId="0" xfId="1" applyAlignment="1">
      <alignment vertical="center"/>
    </xf>
    <xf numFmtId="0" fontId="0" fillId="0" borderId="0" xfId="0" applyAlignment="1">
      <alignment horizontal="left" wrapText="1"/>
    </xf>
    <xf numFmtId="0" fontId="4" fillId="0" borderId="0" xfId="1" applyAlignment="1">
      <alignment horizontal="left" vertical="center" wrapText="1"/>
    </xf>
    <xf numFmtId="0" fontId="6" fillId="3" borderId="1" xfId="0" applyFont="1" applyFill="1" applyBorder="1" applyAlignment="1">
      <alignment horizontal="center" wrapText="1"/>
    </xf>
    <xf numFmtId="0" fontId="4" fillId="0" borderId="0" xfId="1" applyAlignment="1">
      <alignment wrapText="1"/>
    </xf>
    <xf numFmtId="0" fontId="4" fillId="0" borderId="0" xfId="1" applyAlignment="1">
      <alignment vertical="center" wrapText="1"/>
    </xf>
    <xf numFmtId="0" fontId="0" fillId="4" borderId="0" xfId="0" applyFill="1"/>
    <xf numFmtId="4" fontId="0" fillId="0" borderId="0" xfId="0" applyNumberFormat="1" applyAlignment="1">
      <alignment wrapText="1"/>
    </xf>
    <xf numFmtId="4" fontId="10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8eYoPXvqgYl5BraaWa4fkKdd1BZw5TEW/view?usp=share_link" TargetMode="External"/><Relationship Id="rId117" Type="http://schemas.openxmlformats.org/officeDocument/2006/relationships/hyperlink" Target="https://drive.google.com/file/d/1ocd_zUxuYi46TBk6BSQaIMoV42iwvaQU/view?usp=share_link" TargetMode="External"/><Relationship Id="rId21" Type="http://schemas.openxmlformats.org/officeDocument/2006/relationships/hyperlink" Target="https://drive.google.com/file/d/1ulS5kVYsWJGHPAnYoHIIyR1AJq06SLwH/view?usp=sharing" TargetMode="External"/><Relationship Id="rId42" Type="http://schemas.openxmlformats.org/officeDocument/2006/relationships/hyperlink" Target="https://drive.google.com/file/d/1pOVeX-s5pJhAZRKEpl837ZcAv-l-OzBt/view?usp=share_link" TargetMode="External"/><Relationship Id="rId47" Type="http://schemas.openxmlformats.org/officeDocument/2006/relationships/hyperlink" Target="https://drive.google.com/file/d/1vIXQVFcZOa7OArqav3v_m1UtWiOhUYYY/view?usp=share_link" TargetMode="External"/><Relationship Id="rId63" Type="http://schemas.openxmlformats.org/officeDocument/2006/relationships/hyperlink" Target="https://drive.google.com/file/d/1xjMF9b6i6bPEQ78svBO46nAl6hvBpZDX/view?usp=share_link" TargetMode="External"/><Relationship Id="rId68" Type="http://schemas.openxmlformats.org/officeDocument/2006/relationships/hyperlink" Target="https://drive.google.com/file/d/1ulS5kVYsWJGHPAnYoHIIyR1AJq06SLwH/view?usp=sharing" TargetMode="External"/><Relationship Id="rId84" Type="http://schemas.openxmlformats.org/officeDocument/2006/relationships/hyperlink" Target="https://drive.google.com/file/d/1ocd_zUxuYi46TBk6BSQaIMoV42iwvaQU/view?usp=share_link" TargetMode="External"/><Relationship Id="rId89" Type="http://schemas.openxmlformats.org/officeDocument/2006/relationships/hyperlink" Target="https://drive.google.com/file/d/1ocd_zUxuYi46TBk6BSQaIMoV42iwvaQU/view?usp=share_link" TargetMode="External"/><Relationship Id="rId112" Type="http://schemas.openxmlformats.org/officeDocument/2006/relationships/hyperlink" Target="https://drive.google.com/file/d/1ocd_zUxuYi46TBk6BSQaIMoV42iwvaQU/view?usp=share_link" TargetMode="External"/><Relationship Id="rId133" Type="http://schemas.openxmlformats.org/officeDocument/2006/relationships/hyperlink" Target="https://drive.google.com/file/d/1nF1DEW31fBjeyryhU64z4X9NsNZC3GoH/view?usp=share_link" TargetMode="External"/><Relationship Id="rId138" Type="http://schemas.openxmlformats.org/officeDocument/2006/relationships/hyperlink" Target="https://drive.google.com/file/d/1VoygSL0URz-5e18SpF8Q_aR5DdjRSP3C/view?usp=share_link" TargetMode="External"/><Relationship Id="rId154" Type="http://schemas.openxmlformats.org/officeDocument/2006/relationships/hyperlink" Target="https://drive.google.com/file/d/1ocd_zUxuYi46TBk6BSQaIMoV42iwvaQU/view?usp=share_link" TargetMode="External"/><Relationship Id="rId159" Type="http://schemas.openxmlformats.org/officeDocument/2006/relationships/hyperlink" Target="https://drive.google.com/file/d/1ocd_zUxuYi46TBk6BSQaIMoV42iwvaQU/view?usp=share_link" TargetMode="External"/><Relationship Id="rId170" Type="http://schemas.openxmlformats.org/officeDocument/2006/relationships/hyperlink" Target="https://drive.google.com/file/d/1ocd_zUxuYi46TBk6BSQaIMoV42iwvaQU/view?usp=share_link" TargetMode="External"/><Relationship Id="rId16" Type="http://schemas.openxmlformats.org/officeDocument/2006/relationships/hyperlink" Target="https://drive.google.com/file/d/1ulS5kVYsWJGHPAnYoHIIyR1AJq06SLwH/view?usp=sharing" TargetMode="External"/><Relationship Id="rId107" Type="http://schemas.openxmlformats.org/officeDocument/2006/relationships/hyperlink" Target="https://drive.google.com/file/d/1ocd_zUxuYi46TBk6BSQaIMoV42iwvaQU/view?usp=share_link" TargetMode="External"/><Relationship Id="rId11" Type="http://schemas.openxmlformats.org/officeDocument/2006/relationships/hyperlink" Target="https://drive.google.com/file/d/19dmGI8lHVf6wSBluUBq7aLf-b7X78AI_/view?usp=sharing" TargetMode="External"/><Relationship Id="rId32" Type="http://schemas.openxmlformats.org/officeDocument/2006/relationships/hyperlink" Target="https://drive.google.com/file/d/1nF1DEW31fBjeyryhU64z4X9NsNZC3GoH/view?usp=share_link" TargetMode="External"/><Relationship Id="rId37" Type="http://schemas.openxmlformats.org/officeDocument/2006/relationships/hyperlink" Target="https://drive.google.com/file/d/1NW36HlbtPFMaGpB5hC_H4jg_6CDpMXx4/view?usp=share_link" TargetMode="External"/><Relationship Id="rId53" Type="http://schemas.openxmlformats.org/officeDocument/2006/relationships/hyperlink" Target="https://drive.google.com/file/d/1Ve-G71kz49uhRrE-pRYa9ZSXX790tAJi/view?usp=share_link" TargetMode="External"/><Relationship Id="rId58" Type="http://schemas.openxmlformats.org/officeDocument/2006/relationships/hyperlink" Target="https://drive.google.com/file/d/1vC2MxEe__uXaStQMLWqQFTYsoya8yLN7/view?usp=share_link" TargetMode="External"/><Relationship Id="rId74" Type="http://schemas.openxmlformats.org/officeDocument/2006/relationships/hyperlink" Target="https://drive.google.com/file/d/1ytMZqqflxcJbotFZb1MS0-4q3kZNm7yR/view?usp=share_link" TargetMode="External"/><Relationship Id="rId79" Type="http://schemas.openxmlformats.org/officeDocument/2006/relationships/hyperlink" Target="https://drive.google.com/file/d/1ocd_zUxuYi46TBk6BSQaIMoV42iwvaQU/view?usp=share_link" TargetMode="External"/><Relationship Id="rId102" Type="http://schemas.openxmlformats.org/officeDocument/2006/relationships/hyperlink" Target="https://drive.google.com/file/d/1ocd_zUxuYi46TBk6BSQaIMoV42iwvaQU/view?usp=share_link" TargetMode="External"/><Relationship Id="rId123" Type="http://schemas.openxmlformats.org/officeDocument/2006/relationships/hyperlink" Target="https://drive.google.com/file/d/1ocd_zUxuYi46TBk6BSQaIMoV42iwvaQU/view?usp=share_link" TargetMode="External"/><Relationship Id="rId128" Type="http://schemas.openxmlformats.org/officeDocument/2006/relationships/hyperlink" Target="https://drive.google.com/file/d/1ocd_zUxuYi46TBk6BSQaIMoV42iwvaQU/view?usp=share_link" TargetMode="External"/><Relationship Id="rId144" Type="http://schemas.openxmlformats.org/officeDocument/2006/relationships/hyperlink" Target="https://drive.google.com/file/d/1wbNzHKXX10udCLzeVVXNt-wUPJcptJI_/view?usp=share_link" TargetMode="External"/><Relationship Id="rId149" Type="http://schemas.openxmlformats.org/officeDocument/2006/relationships/hyperlink" Target="https://drive.google.com/file/d/1jsAH9DU7tS3zvWibxD2KchacVlQnD_d5/view?usp=share_link" TargetMode="External"/><Relationship Id="rId5" Type="http://schemas.openxmlformats.org/officeDocument/2006/relationships/hyperlink" Target="https://drive.google.com/file/d/14kwWrGecgJhMjVhhv95ErrGSxz6IJIvF/view?usp=sharing" TargetMode="External"/><Relationship Id="rId90" Type="http://schemas.openxmlformats.org/officeDocument/2006/relationships/hyperlink" Target="https://drive.google.com/file/d/1ocd_zUxuYi46TBk6BSQaIMoV42iwvaQU/view?usp=share_link" TargetMode="External"/><Relationship Id="rId95" Type="http://schemas.openxmlformats.org/officeDocument/2006/relationships/hyperlink" Target="https://drive.google.com/file/d/1ocd_zUxuYi46TBk6BSQaIMoV42iwvaQU/view?usp=share_link" TargetMode="External"/><Relationship Id="rId160" Type="http://schemas.openxmlformats.org/officeDocument/2006/relationships/hyperlink" Target="https://drive.google.com/file/d/1ocd_zUxuYi46TBk6BSQaIMoV42iwvaQU/view?usp=share_link" TargetMode="External"/><Relationship Id="rId165" Type="http://schemas.openxmlformats.org/officeDocument/2006/relationships/hyperlink" Target="https://drive.google.com/file/d/1ocd_zUxuYi46TBk6BSQaIMoV42iwvaQU/view?usp=share_link" TargetMode="External"/><Relationship Id="rId22" Type="http://schemas.openxmlformats.org/officeDocument/2006/relationships/hyperlink" Target="https://drive.google.com/file/d/11zyWuSF5Yea1iEs6NeRbAH61-eefATHP/view?usp=share_link" TargetMode="External"/><Relationship Id="rId27" Type="http://schemas.openxmlformats.org/officeDocument/2006/relationships/hyperlink" Target="https://drive.google.com/file/d/10C_kkPkeJbf76DTvb4XX5hgY8o9UXhtr/view?usp=share_link" TargetMode="External"/><Relationship Id="rId43" Type="http://schemas.openxmlformats.org/officeDocument/2006/relationships/hyperlink" Target="https://drive.google.com/file/d/1ulS5kVYsWJGHPAnYoHIIyR1AJq06SLwH/view?usp=sharing" TargetMode="External"/><Relationship Id="rId48" Type="http://schemas.openxmlformats.org/officeDocument/2006/relationships/hyperlink" Target="https://drive.google.com/file/d/1YJmX7nYasudwFPmVZuO9vHsGwHpzHed7/view?usp=share_link" TargetMode="External"/><Relationship Id="rId64" Type="http://schemas.openxmlformats.org/officeDocument/2006/relationships/hyperlink" Target="https://drive.google.com/file/d/1xjMF9b6i6bPEQ78svBO46nAl6hvBpZDX/view?usp=share_link" TargetMode="External"/><Relationship Id="rId69" Type="http://schemas.openxmlformats.org/officeDocument/2006/relationships/hyperlink" Target="https://drive.google.com/file/d/1V8i4cdRKbmGrD7PUx7az_Zxc4kUS1yR4/view?usp=share_link" TargetMode="External"/><Relationship Id="rId113" Type="http://schemas.openxmlformats.org/officeDocument/2006/relationships/hyperlink" Target="https://drive.google.com/file/d/1ocd_zUxuYi46TBk6BSQaIMoV42iwvaQU/view?usp=share_link" TargetMode="External"/><Relationship Id="rId118" Type="http://schemas.openxmlformats.org/officeDocument/2006/relationships/hyperlink" Target="https://drive.google.com/file/d/1ocd_zUxuYi46TBk6BSQaIMoV42iwvaQU/view?usp=share_link" TargetMode="External"/><Relationship Id="rId134" Type="http://schemas.openxmlformats.org/officeDocument/2006/relationships/hyperlink" Target="https://drive.google.com/file/d/1ocd_zUxuYi46TBk6BSQaIMoV42iwvaQU/view?usp=share_link" TargetMode="External"/><Relationship Id="rId139" Type="http://schemas.openxmlformats.org/officeDocument/2006/relationships/hyperlink" Target="https://drive.google.com/file/d/15Hn7XNt_stMGbdwa2KqupikMF0BTSFGm/view?usp=share_link" TargetMode="External"/><Relationship Id="rId80" Type="http://schemas.openxmlformats.org/officeDocument/2006/relationships/hyperlink" Target="https://drive.google.com/file/d/1ocd_zUxuYi46TBk6BSQaIMoV42iwvaQU/view?usp=share_link" TargetMode="External"/><Relationship Id="rId85" Type="http://schemas.openxmlformats.org/officeDocument/2006/relationships/hyperlink" Target="https://drive.google.com/file/d/1ocd_zUxuYi46TBk6BSQaIMoV42iwvaQU/view?usp=share_link" TargetMode="External"/><Relationship Id="rId150" Type="http://schemas.openxmlformats.org/officeDocument/2006/relationships/hyperlink" Target="https://drive.google.com/file/d/1sDlZwb2ZZjR0tiKrG_4fvbGku0H5BUAF/view?usp=share_link" TargetMode="External"/><Relationship Id="rId155" Type="http://schemas.openxmlformats.org/officeDocument/2006/relationships/hyperlink" Target="https://drive.google.com/file/d/1ocd_zUxuYi46TBk6BSQaIMoV42iwvaQU/view?usp=share_link" TargetMode="External"/><Relationship Id="rId171" Type="http://schemas.openxmlformats.org/officeDocument/2006/relationships/printerSettings" Target="../printerSettings/printerSettings1.bin"/><Relationship Id="rId12" Type="http://schemas.openxmlformats.org/officeDocument/2006/relationships/hyperlink" Target="https://drive.google.com/file/d/1q2qxK7Q7hvB7jd4BKYPzFx442BEsUFPc/view?usp=sharing" TargetMode="External"/><Relationship Id="rId17" Type="http://schemas.openxmlformats.org/officeDocument/2006/relationships/hyperlink" Target="https://drive.google.com/file/d/1ulS5kVYsWJGHPAnYoHIIyR1AJq06SLwH/view?usp=sharing" TargetMode="External"/><Relationship Id="rId33" Type="http://schemas.openxmlformats.org/officeDocument/2006/relationships/hyperlink" Target="https://drive.google.com/file/d/1MGEGv6e8rmRlYhA4x9Y_ipEAShINwmXb/view?usp=share_link" TargetMode="External"/><Relationship Id="rId38" Type="http://schemas.openxmlformats.org/officeDocument/2006/relationships/hyperlink" Target="https://drive.google.com/file/d/1NW36HlbtPFMaGpB5hC_H4jg_6CDpMXx4/view?usp=share_link" TargetMode="External"/><Relationship Id="rId59" Type="http://schemas.openxmlformats.org/officeDocument/2006/relationships/hyperlink" Target="https://drive.google.com/file/d/1ulS5kVYsWJGHPAnYoHIIyR1AJq06SLwH/view?usp=sharing" TargetMode="External"/><Relationship Id="rId103" Type="http://schemas.openxmlformats.org/officeDocument/2006/relationships/hyperlink" Target="https://drive.google.com/file/d/1ocd_zUxuYi46TBk6BSQaIMoV42iwvaQU/view?usp=share_link" TargetMode="External"/><Relationship Id="rId108" Type="http://schemas.openxmlformats.org/officeDocument/2006/relationships/hyperlink" Target="https://drive.google.com/file/d/1ocd_zUxuYi46TBk6BSQaIMoV42iwvaQU/view?usp=share_link" TargetMode="External"/><Relationship Id="rId124" Type="http://schemas.openxmlformats.org/officeDocument/2006/relationships/hyperlink" Target="https://drive.google.com/file/d/1ocd_zUxuYi46TBk6BSQaIMoV42iwvaQU/view?usp=share_link" TargetMode="External"/><Relationship Id="rId129" Type="http://schemas.openxmlformats.org/officeDocument/2006/relationships/hyperlink" Target="https://drive.google.com/file/d/1ocd_zUxuYi46TBk6BSQaIMoV42iwvaQU/view?usp=share_link" TargetMode="External"/><Relationship Id="rId54" Type="http://schemas.openxmlformats.org/officeDocument/2006/relationships/hyperlink" Target="https://drive.google.com/file/d/1Bc8sQZ4Zwox91_d7fpw4b_CGRjCQXszY/view?usp=share_link" TargetMode="External"/><Relationship Id="rId70" Type="http://schemas.openxmlformats.org/officeDocument/2006/relationships/hyperlink" Target="https://drive.google.com/file/d/1V8i4cdRKbmGrD7PUx7az_Zxc4kUS1yR4/view?usp=share_link" TargetMode="External"/><Relationship Id="rId75" Type="http://schemas.openxmlformats.org/officeDocument/2006/relationships/hyperlink" Target="https://drive.google.com/file/d/1Jz9HKnUGgji2fj0SDOxAK39O2K0h3AMP/view?usp=share_link" TargetMode="External"/><Relationship Id="rId91" Type="http://schemas.openxmlformats.org/officeDocument/2006/relationships/hyperlink" Target="https://drive.google.com/file/d/1ocd_zUxuYi46TBk6BSQaIMoV42iwvaQU/view?usp=share_link" TargetMode="External"/><Relationship Id="rId96" Type="http://schemas.openxmlformats.org/officeDocument/2006/relationships/hyperlink" Target="https://drive.google.com/file/d/1ocd_zUxuYi46TBk6BSQaIMoV42iwvaQU/view?usp=share_link" TargetMode="External"/><Relationship Id="rId140" Type="http://schemas.openxmlformats.org/officeDocument/2006/relationships/hyperlink" Target="https://drive.google.com/file/d/15Hn7XNt_stMGbdwa2KqupikMF0BTSFGm/view?usp=share_link" TargetMode="External"/><Relationship Id="rId145" Type="http://schemas.openxmlformats.org/officeDocument/2006/relationships/hyperlink" Target="https://drive.google.com/file/d/18hLKuzYe5kf0-frO3Q_Hs4P8YiGUcPJ-/view?usp=share_link" TargetMode="External"/><Relationship Id="rId161" Type="http://schemas.openxmlformats.org/officeDocument/2006/relationships/hyperlink" Target="https://drive.google.com/file/d/1ocd_zUxuYi46TBk6BSQaIMoV42iwvaQU/view?usp=share_link" TargetMode="External"/><Relationship Id="rId166" Type="http://schemas.openxmlformats.org/officeDocument/2006/relationships/hyperlink" Target="https://drive.google.com/file/d/1ocd_zUxuYi46TBk6BSQaIMoV42iwvaQU/view?usp=share_link" TargetMode="External"/><Relationship Id="rId1" Type="http://schemas.openxmlformats.org/officeDocument/2006/relationships/hyperlink" Target="https://drive.google.com/file/d/1Fi_9vJEpnQVae1sKitU8ZO4VLKszRPsS/view?usp=sharing" TargetMode="External"/><Relationship Id="rId6" Type="http://schemas.openxmlformats.org/officeDocument/2006/relationships/hyperlink" Target="https://drive.google.com/file/d/1Gy5ZZO-FNY1xym9JbP3-_za2sH-iQwCm/view?usp=sharing" TargetMode="External"/><Relationship Id="rId15" Type="http://schemas.openxmlformats.org/officeDocument/2006/relationships/hyperlink" Target="https://drive.google.com/file/d/1ulS5kVYsWJGHPAnYoHIIyR1AJq06SLwH/view?usp=sharing" TargetMode="External"/><Relationship Id="rId23" Type="http://schemas.openxmlformats.org/officeDocument/2006/relationships/hyperlink" Target="https://drive.google.com/file/d/11zyWuSF5Yea1iEs6NeRbAH61-eefATHP/view?usp=share_link" TargetMode="External"/><Relationship Id="rId28" Type="http://schemas.openxmlformats.org/officeDocument/2006/relationships/hyperlink" Target="https://drive.google.com/file/d/1NssO7SClpAjPiu00fPhpzKQ35ezjOEEF/view?usp=share_link" TargetMode="External"/><Relationship Id="rId36" Type="http://schemas.openxmlformats.org/officeDocument/2006/relationships/hyperlink" Target="https://drive.google.com/file/d/1ByzsNblO4Fa-eWqKbfzAQ2XUEmHwRPJ_/view?usp=share_link" TargetMode="External"/><Relationship Id="rId49" Type="http://schemas.openxmlformats.org/officeDocument/2006/relationships/hyperlink" Target="https://drive.google.com/file/d/18eYoPXvqgYl5BraaWa4fkKdd1BZw5TEW/view?usp=share_link" TargetMode="External"/><Relationship Id="rId57" Type="http://schemas.openxmlformats.org/officeDocument/2006/relationships/hyperlink" Target="https://drive.google.com/file/d/1vC2MxEe__uXaStQMLWqQFTYsoya8yLN7/view?usp=share_link" TargetMode="External"/><Relationship Id="rId106" Type="http://schemas.openxmlformats.org/officeDocument/2006/relationships/hyperlink" Target="https://drive.google.com/file/d/1ocd_zUxuYi46TBk6BSQaIMoV42iwvaQU/view?usp=share_link" TargetMode="External"/><Relationship Id="rId114" Type="http://schemas.openxmlformats.org/officeDocument/2006/relationships/hyperlink" Target="https://drive.google.com/file/d/1ocd_zUxuYi46TBk6BSQaIMoV42iwvaQU/view?usp=share_link" TargetMode="External"/><Relationship Id="rId119" Type="http://schemas.openxmlformats.org/officeDocument/2006/relationships/hyperlink" Target="https://drive.google.com/file/d/1ocd_zUxuYi46TBk6BSQaIMoV42iwvaQU/view?usp=share_link" TargetMode="External"/><Relationship Id="rId127" Type="http://schemas.openxmlformats.org/officeDocument/2006/relationships/hyperlink" Target="https://drive.google.com/file/d/1ocd_zUxuYi46TBk6BSQaIMoV42iwvaQU/view?usp=share_link" TargetMode="External"/><Relationship Id="rId10" Type="http://schemas.openxmlformats.org/officeDocument/2006/relationships/hyperlink" Target="https://drive.google.com/file/d/1VQSSbK5-2-4abK_s_A467TqxPvuB9vQe/view?usp=sharing" TargetMode="External"/><Relationship Id="rId31" Type="http://schemas.openxmlformats.org/officeDocument/2006/relationships/hyperlink" Target="https://drive.google.com/file/d/1SwwDYeyFnvb2DmvhCrKLo0N2YG2ax_PO/view?usp=share_link" TargetMode="External"/><Relationship Id="rId44" Type="http://schemas.openxmlformats.org/officeDocument/2006/relationships/hyperlink" Target="https://drive.google.com/file/d/1Ve-G71kz49uhRrE-pRYa9ZSXX790tAJi/view?usp=share_link" TargetMode="External"/><Relationship Id="rId52" Type="http://schemas.openxmlformats.org/officeDocument/2006/relationships/hyperlink" Target="https://drive.google.com/file/d/15U3jjwzhQCsQU7jGQqFq1LzbUkDtc0yy/view?usp=share_link" TargetMode="External"/><Relationship Id="rId60" Type="http://schemas.openxmlformats.org/officeDocument/2006/relationships/hyperlink" Target="https://drive.google.com/file/d/1ulS5kVYsWJGHPAnYoHIIyR1AJq06SLwH/view?usp=sharing" TargetMode="External"/><Relationship Id="rId65" Type="http://schemas.openxmlformats.org/officeDocument/2006/relationships/hyperlink" Target="https://drive.google.com/file/d/10OZfhmnij9-S-N6husabmWJryhyie399/view?usp=share_link" TargetMode="External"/><Relationship Id="rId73" Type="http://schemas.openxmlformats.org/officeDocument/2006/relationships/hyperlink" Target="https://drive.google.com/file/d/1Za2msGAar8vyRt64BKhV9FG1hOEA2vzz/view?usp=share_link" TargetMode="External"/><Relationship Id="rId78" Type="http://schemas.openxmlformats.org/officeDocument/2006/relationships/hyperlink" Target="https://drive.google.com/file/d/1ocd_zUxuYi46TBk6BSQaIMoV42iwvaQU/view?usp=share_link" TargetMode="External"/><Relationship Id="rId81" Type="http://schemas.openxmlformats.org/officeDocument/2006/relationships/hyperlink" Target="https://drive.google.com/file/d/1ocd_zUxuYi46TBk6BSQaIMoV42iwvaQU/view?usp=share_link" TargetMode="External"/><Relationship Id="rId86" Type="http://schemas.openxmlformats.org/officeDocument/2006/relationships/hyperlink" Target="https://drive.google.com/file/d/1ocd_zUxuYi46TBk6BSQaIMoV42iwvaQU/view?usp=share_link" TargetMode="External"/><Relationship Id="rId94" Type="http://schemas.openxmlformats.org/officeDocument/2006/relationships/hyperlink" Target="https://drive.google.com/file/d/1ocd_zUxuYi46TBk6BSQaIMoV42iwvaQU/view?usp=share_link" TargetMode="External"/><Relationship Id="rId99" Type="http://schemas.openxmlformats.org/officeDocument/2006/relationships/hyperlink" Target="https://drive.google.com/file/d/1ocd_zUxuYi46TBk6BSQaIMoV42iwvaQU/view?usp=share_link" TargetMode="External"/><Relationship Id="rId101" Type="http://schemas.openxmlformats.org/officeDocument/2006/relationships/hyperlink" Target="https://drive.google.com/file/d/1ocd_zUxuYi46TBk6BSQaIMoV42iwvaQU/view?usp=share_link" TargetMode="External"/><Relationship Id="rId122" Type="http://schemas.openxmlformats.org/officeDocument/2006/relationships/hyperlink" Target="https://drive.google.com/file/d/1ocd_zUxuYi46TBk6BSQaIMoV42iwvaQU/view?usp=share_link" TargetMode="External"/><Relationship Id="rId130" Type="http://schemas.openxmlformats.org/officeDocument/2006/relationships/hyperlink" Target="https://drive.google.com/file/d/1ocd_zUxuYi46TBk6BSQaIMoV42iwvaQU/view?usp=share_link" TargetMode="External"/><Relationship Id="rId135" Type="http://schemas.openxmlformats.org/officeDocument/2006/relationships/hyperlink" Target="https://drive.google.com/file/d/1ocd_zUxuYi46TBk6BSQaIMoV42iwvaQU/view?usp=share_link" TargetMode="External"/><Relationship Id="rId143" Type="http://schemas.openxmlformats.org/officeDocument/2006/relationships/hyperlink" Target="https://drive.google.com/file/d/1wbNzHKXX10udCLzeVVXNt-wUPJcptJI_/view?usp=share_link" TargetMode="External"/><Relationship Id="rId148" Type="http://schemas.openxmlformats.org/officeDocument/2006/relationships/hyperlink" Target="https://drive.google.com/file/d/1aimqgwqAWyyenSUdVQxhXXAD42DK2jYV/view?usp=share_link" TargetMode="External"/><Relationship Id="rId151" Type="http://schemas.openxmlformats.org/officeDocument/2006/relationships/hyperlink" Target="https://drive.google.com/file/d/1sALYH4L5Wu3aLiNx8vwRiOmfUJGdRGDZ/view?usp=share_link" TargetMode="External"/><Relationship Id="rId156" Type="http://schemas.openxmlformats.org/officeDocument/2006/relationships/hyperlink" Target="https://drive.google.com/file/d/1ocd_zUxuYi46TBk6BSQaIMoV42iwvaQU/view?usp=share_link" TargetMode="External"/><Relationship Id="rId164" Type="http://schemas.openxmlformats.org/officeDocument/2006/relationships/hyperlink" Target="https://drive.google.com/file/d/1ocd_zUxuYi46TBk6BSQaIMoV42iwvaQU/view?usp=share_link" TargetMode="External"/><Relationship Id="rId169" Type="http://schemas.openxmlformats.org/officeDocument/2006/relationships/hyperlink" Target="https://drive.google.com/file/d/1ocd_zUxuYi46TBk6BSQaIMoV42iwvaQU/view?usp=share_link" TargetMode="External"/><Relationship Id="rId4" Type="http://schemas.openxmlformats.org/officeDocument/2006/relationships/hyperlink" Target="https://drive.google.com/file/d/14kwWrGecgJhMjVhhv95ErrGSxz6IJIvF/view?usp=sharing" TargetMode="External"/><Relationship Id="rId9" Type="http://schemas.openxmlformats.org/officeDocument/2006/relationships/hyperlink" Target="https://drive.google.com/file/d/1VQSSbK5-2-4abK_s_A467TqxPvuB9vQe/view?usp=sharing" TargetMode="External"/><Relationship Id="rId13" Type="http://schemas.openxmlformats.org/officeDocument/2006/relationships/hyperlink" Target="https://drive.google.com/file/d/1OQ8d_djqB4fWDng-KtM3FjWJPhwg4Gwj/view?usp=sharing" TargetMode="External"/><Relationship Id="rId18" Type="http://schemas.openxmlformats.org/officeDocument/2006/relationships/hyperlink" Target="https://drive.google.com/file/d/1ulS5kVYsWJGHPAnYoHIIyR1AJq06SLwH/view?usp=sharing" TargetMode="External"/><Relationship Id="rId39" Type="http://schemas.openxmlformats.org/officeDocument/2006/relationships/hyperlink" Target="https://drive.google.com/file/d/1NW36HlbtPFMaGpB5hC_H4jg_6CDpMXx4/view?usp=share_link" TargetMode="External"/><Relationship Id="rId109" Type="http://schemas.openxmlformats.org/officeDocument/2006/relationships/hyperlink" Target="https://drive.google.com/file/d/1ocd_zUxuYi46TBk6BSQaIMoV42iwvaQU/view?usp=share_link" TargetMode="External"/><Relationship Id="rId34" Type="http://schemas.openxmlformats.org/officeDocument/2006/relationships/hyperlink" Target="https://drive.google.com/file/d/1lIdU6lOe9DeRH7KF-coWr7PBSarmNtQy/view?usp=share_link" TargetMode="External"/><Relationship Id="rId50" Type="http://schemas.openxmlformats.org/officeDocument/2006/relationships/hyperlink" Target="https://drive.google.com/file/d/11v9i27-L9S9bLKR_Ioi0StpYaUWc1MeK/view?usp=share_link" TargetMode="External"/><Relationship Id="rId55" Type="http://schemas.openxmlformats.org/officeDocument/2006/relationships/hyperlink" Target="https://drive.google.com/file/d/1RvVwWRA3TY4HJ045ZoKHwczHwQRdJacp/view?usp=share_link" TargetMode="External"/><Relationship Id="rId76" Type="http://schemas.openxmlformats.org/officeDocument/2006/relationships/hyperlink" Target="https://drive.google.com/file/d/1mGXvS8uwWwMeyi2PjW0NDmiltABuKwjn/view?usp=share_link" TargetMode="External"/><Relationship Id="rId97" Type="http://schemas.openxmlformats.org/officeDocument/2006/relationships/hyperlink" Target="https://drive.google.com/file/d/1ocd_zUxuYi46TBk6BSQaIMoV42iwvaQU/view?usp=share_link" TargetMode="External"/><Relationship Id="rId104" Type="http://schemas.openxmlformats.org/officeDocument/2006/relationships/hyperlink" Target="https://drive.google.com/file/d/1ocd_zUxuYi46TBk6BSQaIMoV42iwvaQU/view?usp=share_link" TargetMode="External"/><Relationship Id="rId120" Type="http://schemas.openxmlformats.org/officeDocument/2006/relationships/hyperlink" Target="https://drive.google.com/file/d/1ocd_zUxuYi46TBk6BSQaIMoV42iwvaQU/view?usp=share_link" TargetMode="External"/><Relationship Id="rId125" Type="http://schemas.openxmlformats.org/officeDocument/2006/relationships/hyperlink" Target="https://drive.google.com/file/d/1ocd_zUxuYi46TBk6BSQaIMoV42iwvaQU/view?usp=share_link" TargetMode="External"/><Relationship Id="rId141" Type="http://schemas.openxmlformats.org/officeDocument/2006/relationships/hyperlink" Target="https://drive.google.com/file/d/1Z4mBGzLmcJStK6Vx6DcU6npXnvnS_lT4/view?usp=share_link" TargetMode="External"/><Relationship Id="rId146" Type="http://schemas.openxmlformats.org/officeDocument/2006/relationships/hyperlink" Target="https://drive.google.com/file/d/18hLKuzYe5kf0-frO3Q_Hs4P8YiGUcPJ-/view?usp=share_link" TargetMode="External"/><Relationship Id="rId167" Type="http://schemas.openxmlformats.org/officeDocument/2006/relationships/hyperlink" Target="https://drive.google.com/file/d/1ocd_zUxuYi46TBk6BSQaIMoV42iwvaQU/view?usp=share_link" TargetMode="External"/><Relationship Id="rId7" Type="http://schemas.openxmlformats.org/officeDocument/2006/relationships/hyperlink" Target="https://drive.google.com/file/d/11MXoJnervFoE0xw9w0OT7owmZdHFvnRI/view?usp=sharing" TargetMode="External"/><Relationship Id="rId71" Type="http://schemas.openxmlformats.org/officeDocument/2006/relationships/hyperlink" Target="https://drive.google.com/file/d/18YSn7XYBhaY1WDbBszfJoFo2qTNYKBYQ/view?usp=share_link" TargetMode="External"/><Relationship Id="rId92" Type="http://schemas.openxmlformats.org/officeDocument/2006/relationships/hyperlink" Target="https://drive.google.com/file/d/1ocd_zUxuYi46TBk6BSQaIMoV42iwvaQU/view?usp=share_link" TargetMode="External"/><Relationship Id="rId162" Type="http://schemas.openxmlformats.org/officeDocument/2006/relationships/hyperlink" Target="https://drive.google.com/file/d/1ocd_zUxuYi46TBk6BSQaIMoV42iwvaQU/view?usp=share_link" TargetMode="External"/><Relationship Id="rId2" Type="http://schemas.openxmlformats.org/officeDocument/2006/relationships/hyperlink" Target="https://drive.google.com/file/d/1Fi_9vJEpnQVae1sKitU8ZO4VLKszRPsS/view?usp=sharing" TargetMode="External"/><Relationship Id="rId29" Type="http://schemas.openxmlformats.org/officeDocument/2006/relationships/hyperlink" Target="https://drive.google.com/file/d/1XTMkG1aQyfxydMfXZVSasgon_PDIYSIm/view?usp=share_link" TargetMode="External"/><Relationship Id="rId24" Type="http://schemas.openxmlformats.org/officeDocument/2006/relationships/hyperlink" Target="https://drive.google.com/file/d/1suC6BykshgAJYrZmZBXXP43mE4sw9eLm/view?usp=share_link" TargetMode="External"/><Relationship Id="rId40" Type="http://schemas.openxmlformats.org/officeDocument/2006/relationships/hyperlink" Target="https://drive.google.com/file/d/1Bmm2HpA8M0fQ-GWbYjqO_wU0HO10_J3V/view?usp=share_link" TargetMode="External"/><Relationship Id="rId45" Type="http://schemas.openxmlformats.org/officeDocument/2006/relationships/hyperlink" Target="https://drive.google.com/file/d/1--XWB5K9UFaRwyOf5CzPDxxy7UxBiIuR/view?usp=share_link" TargetMode="External"/><Relationship Id="rId66" Type="http://schemas.openxmlformats.org/officeDocument/2006/relationships/hyperlink" Target="https://drive.google.com/file/d/10OZfhmnij9-S-N6husabmWJryhyie399/view?usp=share_link" TargetMode="External"/><Relationship Id="rId87" Type="http://schemas.openxmlformats.org/officeDocument/2006/relationships/hyperlink" Target="https://drive.google.com/file/d/1ocd_zUxuYi46TBk6BSQaIMoV42iwvaQU/view?usp=share_link" TargetMode="External"/><Relationship Id="rId110" Type="http://schemas.openxmlformats.org/officeDocument/2006/relationships/hyperlink" Target="https://drive.google.com/file/d/1ocd_zUxuYi46TBk6BSQaIMoV42iwvaQU/view?usp=share_link" TargetMode="External"/><Relationship Id="rId115" Type="http://schemas.openxmlformats.org/officeDocument/2006/relationships/hyperlink" Target="https://drive.google.com/file/d/1ocd_zUxuYi46TBk6BSQaIMoV42iwvaQU/view?usp=share_link" TargetMode="External"/><Relationship Id="rId131" Type="http://schemas.openxmlformats.org/officeDocument/2006/relationships/hyperlink" Target="https://drive.google.com/file/d/1ocd_zUxuYi46TBk6BSQaIMoV42iwvaQU/view?usp=share_link" TargetMode="External"/><Relationship Id="rId136" Type="http://schemas.openxmlformats.org/officeDocument/2006/relationships/hyperlink" Target="https://drive.google.com/file/d/1ocd_zUxuYi46TBk6BSQaIMoV42iwvaQU/view?usp=share_link" TargetMode="External"/><Relationship Id="rId157" Type="http://schemas.openxmlformats.org/officeDocument/2006/relationships/hyperlink" Target="https://drive.google.com/file/d/1ocd_zUxuYi46TBk6BSQaIMoV42iwvaQU/view?usp=share_link" TargetMode="External"/><Relationship Id="rId61" Type="http://schemas.openxmlformats.org/officeDocument/2006/relationships/hyperlink" Target="https://drive.google.com/file/d/1ulS5kVYsWJGHPAnYoHIIyR1AJq06SLwH/view?usp=sharing" TargetMode="External"/><Relationship Id="rId82" Type="http://schemas.openxmlformats.org/officeDocument/2006/relationships/hyperlink" Target="https://drive.google.com/file/d/1ocd_zUxuYi46TBk6BSQaIMoV42iwvaQU/view?usp=share_link" TargetMode="External"/><Relationship Id="rId152" Type="http://schemas.openxmlformats.org/officeDocument/2006/relationships/hyperlink" Target="https://drive.google.com/file/d/1arWOc0wGgGtlKRVwYO_vs6OJ5YJoh8iU/view?usp=share_link" TargetMode="External"/><Relationship Id="rId19" Type="http://schemas.openxmlformats.org/officeDocument/2006/relationships/hyperlink" Target="https://drive.google.com/file/d/1ulS5kVYsWJGHPAnYoHIIyR1AJq06SLwH/view?usp=sharing" TargetMode="External"/><Relationship Id="rId14" Type="http://schemas.openxmlformats.org/officeDocument/2006/relationships/hyperlink" Target="https://drive.google.com/file/d/1CuuZu9n6J4PHne8sx8mwFeGwth_lSiBl/view?usp=sharing" TargetMode="External"/><Relationship Id="rId30" Type="http://schemas.openxmlformats.org/officeDocument/2006/relationships/hyperlink" Target="https://drive.google.com/file/d/1TlOFN9kj2MsG_YE4vSH_tj0fNYIUNvYt/view?usp=share_link" TargetMode="External"/><Relationship Id="rId35" Type="http://schemas.openxmlformats.org/officeDocument/2006/relationships/hyperlink" Target="https://drive.google.com/file/d/1W_z5sr_sG98NlDM53aVwiEL5E09YlKM5/view?usp=share_link" TargetMode="External"/><Relationship Id="rId56" Type="http://schemas.openxmlformats.org/officeDocument/2006/relationships/hyperlink" Target="https://drive.google.com/file/d/1Bc8sQZ4Zwox91_d7fpw4b_CGRjCQXszY/view?usp=share_link" TargetMode="External"/><Relationship Id="rId77" Type="http://schemas.openxmlformats.org/officeDocument/2006/relationships/hyperlink" Target="https://drive.google.com/file/d/1ocd_zUxuYi46TBk6BSQaIMoV42iwvaQU/view?usp=share_link" TargetMode="External"/><Relationship Id="rId100" Type="http://schemas.openxmlformats.org/officeDocument/2006/relationships/hyperlink" Target="https://drive.google.com/file/d/1ocd_zUxuYi46TBk6BSQaIMoV42iwvaQU/view?usp=share_link" TargetMode="External"/><Relationship Id="rId105" Type="http://schemas.openxmlformats.org/officeDocument/2006/relationships/hyperlink" Target="https://drive.google.com/file/d/1ocd_zUxuYi46TBk6BSQaIMoV42iwvaQU/view?usp=share_link" TargetMode="External"/><Relationship Id="rId126" Type="http://schemas.openxmlformats.org/officeDocument/2006/relationships/hyperlink" Target="https://drive.google.com/file/d/1ocd_zUxuYi46TBk6BSQaIMoV42iwvaQU/view?usp=share_link" TargetMode="External"/><Relationship Id="rId147" Type="http://schemas.openxmlformats.org/officeDocument/2006/relationships/hyperlink" Target="https://drive.google.com/file/d/1qsXnAXBVYvudj0m2pvWzDbcvBtYD5a5Q/view?usp=share_link" TargetMode="External"/><Relationship Id="rId168" Type="http://schemas.openxmlformats.org/officeDocument/2006/relationships/hyperlink" Target="https://drive.google.com/file/d/1ocd_zUxuYi46TBk6BSQaIMoV42iwvaQU/view?usp=share_link" TargetMode="External"/><Relationship Id="rId8" Type="http://schemas.openxmlformats.org/officeDocument/2006/relationships/hyperlink" Target="https://drive.google.com/file/d/1VQSSbK5-2-4abK_s_A467TqxPvuB9vQe/view?usp=sharing" TargetMode="External"/><Relationship Id="rId51" Type="http://schemas.openxmlformats.org/officeDocument/2006/relationships/hyperlink" Target="https://drive.google.com/file/d/16fd56xQ6zJzxcPgl4-vPiA9tztB0PHgQ/view?usp=share_link" TargetMode="External"/><Relationship Id="rId72" Type="http://schemas.openxmlformats.org/officeDocument/2006/relationships/hyperlink" Target="https://drive.google.com/file/d/1KilzEwaC5_XCv24ox2YE5TwTX7ZVLS5_/view?usp=share_link" TargetMode="External"/><Relationship Id="rId93" Type="http://schemas.openxmlformats.org/officeDocument/2006/relationships/hyperlink" Target="https://drive.google.com/file/d/1ocd_zUxuYi46TBk6BSQaIMoV42iwvaQU/view?usp=share_link" TargetMode="External"/><Relationship Id="rId98" Type="http://schemas.openxmlformats.org/officeDocument/2006/relationships/hyperlink" Target="https://drive.google.com/file/d/1ocd_zUxuYi46TBk6BSQaIMoV42iwvaQU/view?usp=share_link" TargetMode="External"/><Relationship Id="rId121" Type="http://schemas.openxmlformats.org/officeDocument/2006/relationships/hyperlink" Target="https://drive.google.com/file/d/1ocd_zUxuYi46TBk6BSQaIMoV42iwvaQU/view?usp=share_link" TargetMode="External"/><Relationship Id="rId142" Type="http://schemas.openxmlformats.org/officeDocument/2006/relationships/hyperlink" Target="https://drive.google.com/file/d/1HuuvWWa2Hhiq-wpasqGdOFO36NAVfirz/view?usp=share_link" TargetMode="External"/><Relationship Id="rId163" Type="http://schemas.openxmlformats.org/officeDocument/2006/relationships/hyperlink" Target="https://drive.google.com/file/d/1ocd_zUxuYi46TBk6BSQaIMoV42iwvaQU/view?usp=share_link" TargetMode="External"/><Relationship Id="rId3" Type="http://schemas.openxmlformats.org/officeDocument/2006/relationships/hyperlink" Target="https://drive.google.com/file/d/14kwWrGecgJhMjVhhv95ErrGSxz6IJIvF/view?usp=sharing" TargetMode="External"/><Relationship Id="rId25" Type="http://schemas.openxmlformats.org/officeDocument/2006/relationships/hyperlink" Target="https://drive.google.com/file/d/1suC6BykshgAJYrZmZBXXP43mE4sw9eLm/view?usp=share_link" TargetMode="External"/><Relationship Id="rId46" Type="http://schemas.openxmlformats.org/officeDocument/2006/relationships/hyperlink" Target="https://drive.google.com/file/d/1NOEhNJ3hLTBoYfIuOFxx95GPgcp_HiJl/view?usp=share_link" TargetMode="External"/><Relationship Id="rId67" Type="http://schemas.openxmlformats.org/officeDocument/2006/relationships/hyperlink" Target="https://drive.google.com/file/d/1V8i4cdRKbmGrD7PUx7az_Zxc4kUS1yR4/view?usp=share_link" TargetMode="External"/><Relationship Id="rId116" Type="http://schemas.openxmlformats.org/officeDocument/2006/relationships/hyperlink" Target="https://drive.google.com/file/d/1ocd_zUxuYi46TBk6BSQaIMoV42iwvaQU/view?usp=share_link" TargetMode="External"/><Relationship Id="rId137" Type="http://schemas.openxmlformats.org/officeDocument/2006/relationships/hyperlink" Target="https://drive.google.com/file/d/1s7id1PZTi8ufO1kahQdLU44GQMzKCVCi/view?usp=share_link" TargetMode="External"/><Relationship Id="rId158" Type="http://schemas.openxmlformats.org/officeDocument/2006/relationships/hyperlink" Target="https://drive.google.com/file/d/1ocd_zUxuYi46TBk6BSQaIMoV42iwvaQU/view?usp=share_link" TargetMode="External"/><Relationship Id="rId20" Type="http://schemas.openxmlformats.org/officeDocument/2006/relationships/hyperlink" Target="https://drive.google.com/file/d/1qqYgSyWTb9g7NDPwz97fkEnZ409_0e1l/view?usp=share_link" TargetMode="External"/><Relationship Id="rId41" Type="http://schemas.openxmlformats.org/officeDocument/2006/relationships/hyperlink" Target="https://drive.google.com/file/d/1pOVeX-s5pJhAZRKEpl837ZcAv-l-OzBt/view?usp=share_link" TargetMode="External"/><Relationship Id="rId62" Type="http://schemas.openxmlformats.org/officeDocument/2006/relationships/hyperlink" Target="https://drive.google.com/file/d/1f24cXkaV_Ao_n0hSZ2yXThiQ-nFb_E5Z/view?usp=share_link" TargetMode="External"/><Relationship Id="rId83" Type="http://schemas.openxmlformats.org/officeDocument/2006/relationships/hyperlink" Target="https://drive.google.com/file/d/1ocd_zUxuYi46TBk6BSQaIMoV42iwvaQU/view?usp=share_link" TargetMode="External"/><Relationship Id="rId88" Type="http://schemas.openxmlformats.org/officeDocument/2006/relationships/hyperlink" Target="https://drive.google.com/file/d/1ocd_zUxuYi46TBk6BSQaIMoV42iwvaQU/view?usp=share_link" TargetMode="External"/><Relationship Id="rId111" Type="http://schemas.openxmlformats.org/officeDocument/2006/relationships/hyperlink" Target="https://drive.google.com/file/d/1ocd_zUxuYi46TBk6BSQaIMoV42iwvaQU/view?usp=share_link" TargetMode="External"/><Relationship Id="rId132" Type="http://schemas.openxmlformats.org/officeDocument/2006/relationships/hyperlink" Target="https://drive.google.com/file/d/1ocd_zUxuYi46TBk6BSQaIMoV42iwvaQU/view?usp=share_link" TargetMode="External"/><Relationship Id="rId153" Type="http://schemas.openxmlformats.org/officeDocument/2006/relationships/hyperlink" Target="https://drive.google.com/file/d/13gskf4A-97egi4eKq_wM75S2ZqvR64wb/view?usp=share_link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70"/>
  <sheetViews>
    <sheetView tabSelected="1" topLeftCell="E69" zoomScaleNormal="100" workbookViewId="0">
      <selection activeCell="H70" sqref="H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3.85546875" customWidth="1"/>
    <col min="6" max="6" width="32.85546875" bestFit="1" customWidth="1"/>
    <col min="7" max="7" width="35.85546875" customWidth="1"/>
    <col min="8" max="8" width="65.85546875" bestFit="1" customWidth="1"/>
    <col min="9" max="9" width="42.7109375" customWidth="1"/>
    <col min="10" max="10" width="34.42578125" bestFit="1" customWidth="1"/>
    <col min="11" max="11" width="31.8554687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21.7109375" customWidth="1"/>
    <col min="17" max="17" width="42.42578125" customWidth="1"/>
    <col min="18" max="18" width="43.28515625" customWidth="1"/>
    <col min="19" max="19" width="39" customWidth="1"/>
    <col min="20" max="20" width="26" customWidth="1"/>
    <col min="21" max="21" width="48.7109375" customWidth="1"/>
    <col min="22" max="22" width="53.5703125" customWidth="1"/>
    <col min="23" max="23" width="50.42578125" customWidth="1"/>
    <col min="24" max="24" width="43.5703125" customWidth="1"/>
    <col min="25" max="25" width="42.7109375" customWidth="1"/>
    <col min="26" max="26" width="35.7109375" customWidth="1"/>
    <col min="27" max="27" width="46.140625" customWidth="1"/>
    <col min="28" max="28" width="43.5703125" customWidth="1"/>
    <col min="29" max="29" width="37.28515625" customWidth="1"/>
    <col min="30" max="30" width="38.7109375" customWidth="1"/>
    <col min="31" max="31" width="42" customWidth="1"/>
    <col min="32" max="32" width="38.5703125" customWidth="1"/>
    <col min="33" max="33" width="27.85546875" customWidth="1"/>
    <col min="34" max="34" width="20.5703125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48" customWidth="1"/>
    <col min="42" max="42" width="22.85546875" bestFit="1" customWidth="1"/>
    <col min="43" max="43" width="23.28515625" bestFit="1" customWidth="1"/>
    <col min="44" max="44" width="20.28515625" customWidth="1"/>
    <col min="45" max="45" width="35.28515625" bestFit="1" customWidth="1"/>
    <col min="46" max="46" width="13.5703125" bestFit="1" customWidth="1"/>
    <col min="47" max="47" width="93.42578125" customWidth="1"/>
    <col min="48" max="48" width="28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40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51.7109375" customWidth="1"/>
  </cols>
  <sheetData>
    <row r="1" spans="1:66" hidden="1" x14ac:dyDescent="0.25">
      <c r="A1" t="s">
        <v>0</v>
      </c>
    </row>
    <row r="2" spans="1:6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BJ3" t="s">
        <v>730</v>
      </c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6" t="s">
        <v>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ht="51.75" x14ac:dyDescent="0.25">
      <c r="A7" s="2" t="s">
        <v>83</v>
      </c>
      <c r="B7" s="10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13.25" customHeight="1" x14ac:dyDescent="0.25">
      <c r="A8">
        <v>2022</v>
      </c>
      <c r="B8" s="4">
        <v>44835</v>
      </c>
      <c r="C8" s="4">
        <v>44926</v>
      </c>
      <c r="D8" t="s">
        <v>149</v>
      </c>
      <c r="E8" t="s">
        <v>151</v>
      </c>
      <c r="F8" t="s">
        <v>156</v>
      </c>
      <c r="G8" t="s">
        <v>313</v>
      </c>
      <c r="H8" s="3" t="s">
        <v>370</v>
      </c>
      <c r="I8" s="11" t="s">
        <v>435</v>
      </c>
      <c r="J8" s="3" t="s">
        <v>353</v>
      </c>
      <c r="K8">
        <v>1</v>
      </c>
      <c r="L8" t="s">
        <v>356</v>
      </c>
      <c r="M8" t="s">
        <v>354</v>
      </c>
      <c r="N8" t="s">
        <v>355</v>
      </c>
      <c r="O8" t="s">
        <v>343</v>
      </c>
      <c r="P8" t="s">
        <v>357</v>
      </c>
      <c r="Q8" t="s">
        <v>164</v>
      </c>
      <c r="R8" t="s">
        <v>358</v>
      </c>
      <c r="S8">
        <v>201</v>
      </c>
      <c r="T8">
        <v>3</v>
      </c>
      <c r="U8" t="s">
        <v>189</v>
      </c>
      <c r="V8" t="s">
        <v>359</v>
      </c>
      <c r="W8">
        <v>1</v>
      </c>
      <c r="X8" t="s">
        <v>360</v>
      </c>
      <c r="Y8">
        <v>13</v>
      </c>
      <c r="Z8" t="s">
        <v>360</v>
      </c>
      <c r="AA8">
        <v>29</v>
      </c>
      <c r="AB8" t="s">
        <v>240</v>
      </c>
      <c r="AC8">
        <v>90507</v>
      </c>
      <c r="AH8" t="s">
        <v>288</v>
      </c>
      <c r="AI8" t="s">
        <v>288</v>
      </c>
      <c r="AJ8" t="s">
        <v>368</v>
      </c>
      <c r="AK8" s="4">
        <v>44781</v>
      </c>
      <c r="AL8" s="4">
        <v>44785</v>
      </c>
      <c r="AM8" s="4">
        <v>44814</v>
      </c>
      <c r="AN8" s="5">
        <f>AO8/1.16</f>
        <v>371134.52586206899</v>
      </c>
      <c r="AO8" s="5">
        <v>430516.05</v>
      </c>
      <c r="AP8" s="5">
        <v>430516.05</v>
      </c>
      <c r="AQ8" s="5">
        <v>430516.05</v>
      </c>
      <c r="AR8" t="s">
        <v>291</v>
      </c>
      <c r="AS8" t="s">
        <v>292</v>
      </c>
      <c r="AT8" t="s">
        <v>293</v>
      </c>
      <c r="AU8" s="3" t="s">
        <v>369</v>
      </c>
      <c r="AV8" s="5">
        <v>43051.6</v>
      </c>
      <c r="AW8" s="4">
        <v>44814</v>
      </c>
      <c r="AX8" s="4">
        <v>44814</v>
      </c>
      <c r="AY8" s="9" t="s">
        <v>371</v>
      </c>
      <c r="AZ8" s="11"/>
      <c r="BA8" t="s">
        <v>351</v>
      </c>
      <c r="BB8" s="3" t="s">
        <v>352</v>
      </c>
      <c r="BC8">
        <v>1</v>
      </c>
      <c r="BD8" t="s">
        <v>255</v>
      </c>
      <c r="BE8">
        <v>1</v>
      </c>
      <c r="BF8" t="s">
        <v>305</v>
      </c>
      <c r="BG8" s="11" t="s">
        <v>672</v>
      </c>
      <c r="BH8" s="11" t="s">
        <v>672</v>
      </c>
      <c r="BI8" s="11" t="s">
        <v>541</v>
      </c>
      <c r="BJ8" s="7"/>
      <c r="BK8" t="s">
        <v>295</v>
      </c>
      <c r="BL8" s="4">
        <v>44946</v>
      </c>
      <c r="BM8" s="4">
        <v>44946</v>
      </c>
      <c r="BN8" s="3" t="s">
        <v>834</v>
      </c>
    </row>
    <row r="9" spans="1:66" ht="95.25" customHeight="1" x14ac:dyDescent="0.25">
      <c r="A9">
        <v>2022</v>
      </c>
      <c r="B9" s="4">
        <v>44835</v>
      </c>
      <c r="C9" s="4">
        <v>44926</v>
      </c>
      <c r="D9" t="s">
        <v>149</v>
      </c>
      <c r="E9" t="s">
        <v>151</v>
      </c>
      <c r="F9" t="s">
        <v>156</v>
      </c>
      <c r="G9" t="s">
        <v>306</v>
      </c>
      <c r="H9" s="3" t="s">
        <v>290</v>
      </c>
      <c r="I9" s="11" t="s">
        <v>435</v>
      </c>
      <c r="J9" s="3" t="s">
        <v>319</v>
      </c>
      <c r="K9">
        <v>2</v>
      </c>
      <c r="L9" t="s">
        <v>320</v>
      </c>
      <c r="M9" t="s">
        <v>321</v>
      </c>
      <c r="N9" t="s">
        <v>322</v>
      </c>
      <c r="O9" t="s">
        <v>289</v>
      </c>
      <c r="P9" t="s">
        <v>374</v>
      </c>
      <c r="Q9" t="s">
        <v>164</v>
      </c>
      <c r="R9" t="s">
        <v>377</v>
      </c>
      <c r="S9">
        <v>29</v>
      </c>
      <c r="T9" t="s">
        <v>378</v>
      </c>
      <c r="U9" t="s">
        <v>189</v>
      </c>
      <c r="V9" t="s">
        <v>300</v>
      </c>
      <c r="W9">
        <v>24</v>
      </c>
      <c r="X9" t="s">
        <v>380</v>
      </c>
      <c r="Y9">
        <v>212</v>
      </c>
      <c r="Z9" t="s">
        <v>381</v>
      </c>
      <c r="AA9">
        <v>21</v>
      </c>
      <c r="AB9" t="s">
        <v>224</v>
      </c>
      <c r="AC9">
        <v>73750</v>
      </c>
      <c r="AH9" t="s">
        <v>288</v>
      </c>
      <c r="AI9" t="s">
        <v>288</v>
      </c>
      <c r="AJ9" t="s">
        <v>382</v>
      </c>
      <c r="AK9" s="4">
        <v>44771</v>
      </c>
      <c r="AL9" s="4">
        <v>44774</v>
      </c>
      <c r="AM9" s="4">
        <v>44803</v>
      </c>
      <c r="AN9" s="5">
        <f>AO9/1.16</f>
        <v>281205.06034482759</v>
      </c>
      <c r="AO9" s="5">
        <v>326197.87</v>
      </c>
      <c r="AP9" s="5">
        <v>326197.87</v>
      </c>
      <c r="AQ9" s="5">
        <v>326197.86</v>
      </c>
      <c r="AR9" t="s">
        <v>291</v>
      </c>
      <c r="AS9" t="s">
        <v>292</v>
      </c>
      <c r="AT9" t="s">
        <v>293</v>
      </c>
      <c r="AU9" s="3" t="s">
        <v>383</v>
      </c>
      <c r="AV9" s="5">
        <v>32619.79</v>
      </c>
      <c r="AW9" s="4">
        <v>44803</v>
      </c>
      <c r="AX9" s="4">
        <v>44803</v>
      </c>
      <c r="AY9" s="12" t="s">
        <v>384</v>
      </c>
      <c r="AZ9" s="11"/>
      <c r="BA9" t="s">
        <v>351</v>
      </c>
      <c r="BB9" s="3" t="s">
        <v>352</v>
      </c>
      <c r="BC9">
        <v>2</v>
      </c>
      <c r="BD9" t="s">
        <v>255</v>
      </c>
      <c r="BE9">
        <v>1</v>
      </c>
      <c r="BF9" t="s">
        <v>305</v>
      </c>
      <c r="BG9" s="11" t="s">
        <v>672</v>
      </c>
      <c r="BH9" s="11" t="s">
        <v>672</v>
      </c>
      <c r="BI9" s="11" t="s">
        <v>480</v>
      </c>
      <c r="BJ9" s="7"/>
      <c r="BK9" t="s">
        <v>295</v>
      </c>
      <c r="BL9" s="4">
        <v>44946</v>
      </c>
      <c r="BM9" s="4">
        <v>44946</v>
      </c>
      <c r="BN9" s="3" t="s">
        <v>835</v>
      </c>
    </row>
    <row r="10" spans="1:66" ht="93" customHeight="1" x14ac:dyDescent="0.25">
      <c r="A10">
        <v>2022</v>
      </c>
      <c r="B10" s="4">
        <v>44835</v>
      </c>
      <c r="C10" s="4">
        <v>44926</v>
      </c>
      <c r="D10" t="s">
        <v>149</v>
      </c>
      <c r="E10" t="s">
        <v>151</v>
      </c>
      <c r="F10" t="s">
        <v>156</v>
      </c>
      <c r="G10" t="s">
        <v>307</v>
      </c>
      <c r="H10" s="3" t="s">
        <v>290</v>
      </c>
      <c r="I10" s="11" t="s">
        <v>435</v>
      </c>
      <c r="J10" s="3" t="s">
        <v>338</v>
      </c>
      <c r="K10">
        <v>3</v>
      </c>
      <c r="L10" t="s">
        <v>320</v>
      </c>
      <c r="M10" t="s">
        <v>321</v>
      </c>
      <c r="N10" t="s">
        <v>322</v>
      </c>
      <c r="O10" t="s">
        <v>289</v>
      </c>
      <c r="P10" t="s">
        <v>375</v>
      </c>
      <c r="Q10" t="s">
        <v>164</v>
      </c>
      <c r="R10" t="s">
        <v>377</v>
      </c>
      <c r="S10">
        <v>29</v>
      </c>
      <c r="T10" t="s">
        <v>379</v>
      </c>
      <c r="U10" t="s">
        <v>189</v>
      </c>
      <c r="V10" t="s">
        <v>300</v>
      </c>
      <c r="W10">
        <v>24</v>
      </c>
      <c r="X10" t="s">
        <v>380</v>
      </c>
      <c r="Y10">
        <v>212</v>
      </c>
      <c r="Z10" t="s">
        <v>381</v>
      </c>
      <c r="AA10">
        <v>21</v>
      </c>
      <c r="AB10" t="s">
        <v>224</v>
      </c>
      <c r="AC10">
        <v>73750</v>
      </c>
      <c r="AH10" t="s">
        <v>288</v>
      </c>
      <c r="AI10" t="s">
        <v>288</v>
      </c>
      <c r="AJ10" t="s">
        <v>382</v>
      </c>
      <c r="AK10" s="4">
        <v>44771</v>
      </c>
      <c r="AL10" s="4">
        <v>44774</v>
      </c>
      <c r="AM10" s="4">
        <v>44803</v>
      </c>
      <c r="AN10" s="5">
        <f t="shared" ref="AN10:AN11" si="0">AO10/1.16</f>
        <v>281205.06034482759</v>
      </c>
      <c r="AO10" s="5">
        <v>326197.87</v>
      </c>
      <c r="AP10" s="5">
        <v>326197.87</v>
      </c>
      <c r="AQ10" s="5">
        <v>326197.86</v>
      </c>
      <c r="AR10" t="s">
        <v>291</v>
      </c>
      <c r="AS10" t="s">
        <v>292</v>
      </c>
      <c r="AT10" t="s">
        <v>293</v>
      </c>
      <c r="AU10" s="3" t="s">
        <v>383</v>
      </c>
      <c r="AV10" s="5">
        <v>32619.79</v>
      </c>
      <c r="AW10" s="4">
        <v>44803</v>
      </c>
      <c r="AX10" s="4">
        <v>44803</v>
      </c>
      <c r="AY10" s="12" t="s">
        <v>384</v>
      </c>
      <c r="AZ10" s="11"/>
      <c r="BA10" t="s">
        <v>351</v>
      </c>
      <c r="BB10" s="3" t="s">
        <v>352</v>
      </c>
      <c r="BC10">
        <v>3</v>
      </c>
      <c r="BD10" t="s">
        <v>255</v>
      </c>
      <c r="BE10">
        <v>1</v>
      </c>
      <c r="BF10" t="s">
        <v>305</v>
      </c>
      <c r="BG10" s="11" t="s">
        <v>672</v>
      </c>
      <c r="BH10" s="11" t="s">
        <v>672</v>
      </c>
      <c r="BI10" s="11" t="s">
        <v>481</v>
      </c>
      <c r="BJ10" s="7"/>
      <c r="BK10" t="s">
        <v>295</v>
      </c>
      <c r="BL10" s="4">
        <v>44946</v>
      </c>
      <c r="BM10" s="4">
        <v>44946</v>
      </c>
      <c r="BN10" s="3" t="s">
        <v>836</v>
      </c>
    </row>
    <row r="11" spans="1:66" ht="97.5" customHeight="1" x14ac:dyDescent="0.25">
      <c r="A11">
        <v>2022</v>
      </c>
      <c r="B11" s="4">
        <v>44835</v>
      </c>
      <c r="C11" s="4">
        <v>44926</v>
      </c>
      <c r="D11" t="s">
        <v>149</v>
      </c>
      <c r="E11" t="s">
        <v>151</v>
      </c>
      <c r="F11" t="s">
        <v>156</v>
      </c>
      <c r="G11" t="s">
        <v>308</v>
      </c>
      <c r="H11" s="3" t="s">
        <v>290</v>
      </c>
      <c r="I11" s="11" t="s">
        <v>435</v>
      </c>
      <c r="J11" s="3" t="s">
        <v>339</v>
      </c>
      <c r="K11">
        <v>4</v>
      </c>
      <c r="L11" t="s">
        <v>320</v>
      </c>
      <c r="M11" t="s">
        <v>321</v>
      </c>
      <c r="N11" t="s">
        <v>322</v>
      </c>
      <c r="O11" t="s">
        <v>289</v>
      </c>
      <c r="P11" t="s">
        <v>376</v>
      </c>
      <c r="Q11" t="s">
        <v>164</v>
      </c>
      <c r="R11" t="s">
        <v>377</v>
      </c>
      <c r="S11">
        <v>29</v>
      </c>
      <c r="T11" t="s">
        <v>379</v>
      </c>
      <c r="U11" t="s">
        <v>189</v>
      </c>
      <c r="V11" t="s">
        <v>300</v>
      </c>
      <c r="W11">
        <v>24</v>
      </c>
      <c r="X11" t="s">
        <v>380</v>
      </c>
      <c r="Y11">
        <v>212</v>
      </c>
      <c r="Z11" t="s">
        <v>381</v>
      </c>
      <c r="AA11">
        <v>21</v>
      </c>
      <c r="AB11" t="s">
        <v>224</v>
      </c>
      <c r="AC11">
        <v>73750</v>
      </c>
      <c r="AH11" t="s">
        <v>288</v>
      </c>
      <c r="AI11" t="s">
        <v>288</v>
      </c>
      <c r="AJ11" t="s">
        <v>382</v>
      </c>
      <c r="AK11" s="4">
        <v>44771</v>
      </c>
      <c r="AL11" s="4">
        <v>44774</v>
      </c>
      <c r="AM11" s="4">
        <v>44803</v>
      </c>
      <c r="AN11" s="5">
        <f t="shared" si="0"/>
        <v>281205.06034482759</v>
      </c>
      <c r="AO11" s="5">
        <v>326197.87</v>
      </c>
      <c r="AP11" s="5">
        <v>326197.87</v>
      </c>
      <c r="AQ11" s="5">
        <v>326197.86</v>
      </c>
      <c r="AR11" t="s">
        <v>291</v>
      </c>
      <c r="AS11" t="s">
        <v>292</v>
      </c>
      <c r="AT11" t="s">
        <v>293</v>
      </c>
      <c r="AU11" s="3" t="s">
        <v>383</v>
      </c>
      <c r="AV11" s="5">
        <v>32619.79</v>
      </c>
      <c r="AW11" s="4">
        <v>44803</v>
      </c>
      <c r="AX11" s="4">
        <v>44803</v>
      </c>
      <c r="AY11" s="12" t="s">
        <v>384</v>
      </c>
      <c r="AZ11" s="11"/>
      <c r="BA11" t="s">
        <v>351</v>
      </c>
      <c r="BB11" s="3" t="s">
        <v>352</v>
      </c>
      <c r="BC11">
        <v>4</v>
      </c>
      <c r="BD11" t="s">
        <v>255</v>
      </c>
      <c r="BE11">
        <v>1</v>
      </c>
      <c r="BF11" t="s">
        <v>305</v>
      </c>
      <c r="BG11" s="11" t="s">
        <v>672</v>
      </c>
      <c r="BH11" s="11" t="s">
        <v>672</v>
      </c>
      <c r="BI11" s="11" t="s">
        <v>482</v>
      </c>
      <c r="BJ11" s="7"/>
      <c r="BK11" t="s">
        <v>295</v>
      </c>
      <c r="BL11" s="4">
        <v>44946</v>
      </c>
      <c r="BM11" s="4">
        <v>44946</v>
      </c>
      <c r="BN11" s="3" t="s">
        <v>837</v>
      </c>
    </row>
    <row r="12" spans="1:66" ht="97.5" customHeight="1" x14ac:dyDescent="0.25">
      <c r="A12">
        <v>2022</v>
      </c>
      <c r="B12" s="4">
        <v>44835</v>
      </c>
      <c r="C12" s="4">
        <v>44926</v>
      </c>
      <c r="D12" t="s">
        <v>149</v>
      </c>
      <c r="E12" t="s">
        <v>151</v>
      </c>
      <c r="F12" t="s">
        <v>156</v>
      </c>
      <c r="G12" t="s">
        <v>312</v>
      </c>
      <c r="H12" s="3" t="s">
        <v>290</v>
      </c>
      <c r="I12" s="11" t="s">
        <v>435</v>
      </c>
      <c r="J12" s="3" t="s">
        <v>340</v>
      </c>
      <c r="K12">
        <v>5</v>
      </c>
      <c r="L12" t="s">
        <v>320</v>
      </c>
      <c r="M12" t="s">
        <v>321</v>
      </c>
      <c r="N12" t="s">
        <v>322</v>
      </c>
      <c r="O12" t="s">
        <v>289</v>
      </c>
      <c r="P12" t="s">
        <v>376</v>
      </c>
      <c r="Q12" t="s">
        <v>164</v>
      </c>
      <c r="R12" t="s">
        <v>377</v>
      </c>
      <c r="S12">
        <v>29</v>
      </c>
      <c r="T12" t="s">
        <v>379</v>
      </c>
      <c r="U12" t="s">
        <v>189</v>
      </c>
      <c r="V12" t="s">
        <v>300</v>
      </c>
      <c r="W12">
        <v>24</v>
      </c>
      <c r="X12" t="s">
        <v>380</v>
      </c>
      <c r="Y12">
        <v>212</v>
      </c>
      <c r="Z12" t="s">
        <v>381</v>
      </c>
      <c r="AA12">
        <v>21</v>
      </c>
      <c r="AB12" t="s">
        <v>224</v>
      </c>
      <c r="AC12">
        <v>73750</v>
      </c>
      <c r="AH12" t="s">
        <v>288</v>
      </c>
      <c r="AI12" t="s">
        <v>288</v>
      </c>
      <c r="AJ12" t="s">
        <v>385</v>
      </c>
      <c r="AK12" s="4">
        <v>44771</v>
      </c>
      <c r="AL12" s="4">
        <v>44774</v>
      </c>
      <c r="AM12" s="4">
        <v>44803</v>
      </c>
      <c r="AN12" s="5">
        <f t="shared" ref="AN12:AN17" si="1">AO12/1.16</f>
        <v>202138.3275862069</v>
      </c>
      <c r="AO12" s="5">
        <v>234480.46</v>
      </c>
      <c r="AP12" s="5">
        <v>234480.46</v>
      </c>
      <c r="AQ12" s="5">
        <v>234480.46</v>
      </c>
      <c r="AR12" t="s">
        <v>291</v>
      </c>
      <c r="AS12" t="s">
        <v>292</v>
      </c>
      <c r="AT12" t="s">
        <v>293</v>
      </c>
      <c r="AU12" s="3" t="s">
        <v>386</v>
      </c>
      <c r="AV12" s="5">
        <v>23448.05</v>
      </c>
      <c r="AW12" s="4">
        <v>44803</v>
      </c>
      <c r="AX12" s="4">
        <v>44803</v>
      </c>
      <c r="AY12" s="12" t="s">
        <v>387</v>
      </c>
      <c r="AZ12" s="11"/>
      <c r="BA12" t="s">
        <v>351</v>
      </c>
      <c r="BB12" s="3" t="s">
        <v>352</v>
      </c>
      <c r="BC12">
        <v>5</v>
      </c>
      <c r="BD12" t="s">
        <v>255</v>
      </c>
      <c r="BE12">
        <v>1</v>
      </c>
      <c r="BF12" t="s">
        <v>305</v>
      </c>
      <c r="BG12" s="11" t="s">
        <v>672</v>
      </c>
      <c r="BH12" s="11" t="s">
        <v>672</v>
      </c>
      <c r="BI12" s="11" t="s">
        <v>483</v>
      </c>
      <c r="BJ12" s="7"/>
      <c r="BK12" t="s">
        <v>295</v>
      </c>
      <c r="BL12" s="4">
        <v>44946</v>
      </c>
      <c r="BM12" s="4">
        <v>44946</v>
      </c>
      <c r="BN12" s="3" t="s">
        <v>838</v>
      </c>
    </row>
    <row r="13" spans="1:66" ht="79.5" customHeight="1" x14ac:dyDescent="0.25">
      <c r="A13">
        <v>2022</v>
      </c>
      <c r="B13" s="4">
        <v>44835</v>
      </c>
      <c r="C13" s="4">
        <v>44926</v>
      </c>
      <c r="D13" t="s">
        <v>149</v>
      </c>
      <c r="E13" t="s">
        <v>151</v>
      </c>
      <c r="F13" t="s">
        <v>156</v>
      </c>
      <c r="G13" t="s">
        <v>309</v>
      </c>
      <c r="H13" s="3" t="s">
        <v>290</v>
      </c>
      <c r="I13" s="11" t="s">
        <v>435</v>
      </c>
      <c r="J13" s="3" t="s">
        <v>341</v>
      </c>
      <c r="K13">
        <v>6</v>
      </c>
      <c r="L13" t="s">
        <v>320</v>
      </c>
      <c r="M13" t="s">
        <v>321</v>
      </c>
      <c r="N13" t="s">
        <v>322</v>
      </c>
      <c r="O13" t="s">
        <v>289</v>
      </c>
      <c r="P13" t="s">
        <v>376</v>
      </c>
      <c r="Q13" t="s">
        <v>164</v>
      </c>
      <c r="R13" t="s">
        <v>377</v>
      </c>
      <c r="S13">
        <v>29</v>
      </c>
      <c r="T13" t="s">
        <v>379</v>
      </c>
      <c r="U13" t="s">
        <v>189</v>
      </c>
      <c r="V13" t="s">
        <v>300</v>
      </c>
      <c r="W13">
        <v>24</v>
      </c>
      <c r="X13" t="s">
        <v>380</v>
      </c>
      <c r="Y13">
        <v>212</v>
      </c>
      <c r="Z13" t="s">
        <v>381</v>
      </c>
      <c r="AA13">
        <v>29</v>
      </c>
      <c r="AB13" t="s">
        <v>240</v>
      </c>
      <c r="AC13">
        <v>73750</v>
      </c>
      <c r="AH13" t="s">
        <v>288</v>
      </c>
      <c r="AI13" t="s">
        <v>288</v>
      </c>
      <c r="AJ13" t="s">
        <v>398</v>
      </c>
      <c r="AK13" s="4">
        <v>44799</v>
      </c>
      <c r="AL13" s="4">
        <v>44802</v>
      </c>
      <c r="AM13" s="4">
        <v>44831</v>
      </c>
      <c r="AN13" s="5">
        <f t="shared" si="1"/>
        <v>253457.63793103449</v>
      </c>
      <c r="AO13" s="5">
        <v>294010.86</v>
      </c>
      <c r="AP13" s="5">
        <v>294010.86</v>
      </c>
      <c r="AQ13" s="5">
        <v>294010.86</v>
      </c>
      <c r="AR13" t="s">
        <v>291</v>
      </c>
      <c r="AS13" t="s">
        <v>292</v>
      </c>
      <c r="AT13" t="s">
        <v>293</v>
      </c>
      <c r="AU13" s="3" t="s">
        <v>399</v>
      </c>
      <c r="AV13" s="5">
        <v>29401.09</v>
      </c>
      <c r="AW13" s="4">
        <v>44831</v>
      </c>
      <c r="AX13" s="4">
        <v>44831</v>
      </c>
      <c r="AY13" s="9" t="s">
        <v>397</v>
      </c>
      <c r="AZ13" s="11"/>
      <c r="BA13" t="s">
        <v>351</v>
      </c>
      <c r="BB13" s="3" t="s">
        <v>352</v>
      </c>
      <c r="BC13">
        <v>6</v>
      </c>
      <c r="BD13" t="s">
        <v>255</v>
      </c>
      <c r="BE13">
        <v>1</v>
      </c>
      <c r="BF13" t="s">
        <v>305</v>
      </c>
      <c r="BG13" s="11" t="s">
        <v>672</v>
      </c>
      <c r="BH13" s="11" t="s">
        <v>672</v>
      </c>
      <c r="BI13" s="11" t="s">
        <v>479</v>
      </c>
      <c r="BJ13" s="7"/>
      <c r="BK13" t="s">
        <v>295</v>
      </c>
      <c r="BL13" s="4">
        <v>44946</v>
      </c>
      <c r="BM13" s="4">
        <v>44946</v>
      </c>
      <c r="BN13" s="3" t="s">
        <v>838</v>
      </c>
    </row>
    <row r="14" spans="1:66" ht="71.25" customHeight="1" x14ac:dyDescent="0.25">
      <c r="A14">
        <v>2022</v>
      </c>
      <c r="B14" s="4">
        <v>44835</v>
      </c>
      <c r="C14" s="4">
        <v>44926</v>
      </c>
      <c r="D14" t="s">
        <v>149</v>
      </c>
      <c r="E14" t="s">
        <v>151</v>
      </c>
      <c r="F14" t="s">
        <v>156</v>
      </c>
      <c r="G14" t="s">
        <v>318</v>
      </c>
      <c r="H14" s="3" t="s">
        <v>290</v>
      </c>
      <c r="I14" s="11" t="s">
        <v>435</v>
      </c>
      <c r="J14" s="3" t="s">
        <v>342</v>
      </c>
      <c r="K14">
        <v>7</v>
      </c>
      <c r="L14" t="s">
        <v>404</v>
      </c>
      <c r="M14" t="s">
        <v>405</v>
      </c>
      <c r="N14" t="s">
        <v>303</v>
      </c>
      <c r="O14" t="s">
        <v>289</v>
      </c>
      <c r="P14" t="s">
        <v>304</v>
      </c>
      <c r="Q14" t="s">
        <v>164</v>
      </c>
      <c r="R14" t="s">
        <v>406</v>
      </c>
      <c r="S14">
        <v>42</v>
      </c>
      <c r="T14" t="s">
        <v>379</v>
      </c>
      <c r="U14" t="s">
        <v>189</v>
      </c>
      <c r="V14" t="s">
        <v>407</v>
      </c>
      <c r="W14">
        <v>1</v>
      </c>
      <c r="X14" t="s">
        <v>408</v>
      </c>
      <c r="Y14">
        <v>48</v>
      </c>
      <c r="Z14" t="s">
        <v>408</v>
      </c>
      <c r="AA14">
        <v>29</v>
      </c>
      <c r="AB14" t="s">
        <v>240</v>
      </c>
      <c r="AC14">
        <v>90830</v>
      </c>
      <c r="AH14" t="s">
        <v>288</v>
      </c>
      <c r="AI14" t="s">
        <v>288</v>
      </c>
      <c r="AJ14" t="s">
        <v>413</v>
      </c>
      <c r="AK14" s="4">
        <v>44788</v>
      </c>
      <c r="AL14" s="4">
        <v>44790</v>
      </c>
      <c r="AM14" s="4">
        <v>44819</v>
      </c>
      <c r="AN14" s="5">
        <f t="shared" si="1"/>
        <v>287118.98275862075</v>
      </c>
      <c r="AO14" s="5">
        <v>333058.02</v>
      </c>
      <c r="AP14" s="5">
        <v>333058.02</v>
      </c>
      <c r="AQ14" s="5">
        <v>333058.02</v>
      </c>
      <c r="AR14" t="s">
        <v>291</v>
      </c>
      <c r="AS14" t="s">
        <v>292</v>
      </c>
      <c r="AT14" t="s">
        <v>293</v>
      </c>
      <c r="AU14" s="3" t="s">
        <v>414</v>
      </c>
      <c r="AV14" s="5">
        <v>33305.800000000003</v>
      </c>
      <c r="AW14" s="4">
        <v>44819</v>
      </c>
      <c r="AX14" s="4">
        <v>44819</v>
      </c>
      <c r="AY14" s="9" t="s">
        <v>415</v>
      </c>
      <c r="AZ14" s="11"/>
      <c r="BA14" t="s">
        <v>351</v>
      </c>
      <c r="BB14" s="3" t="s">
        <v>352</v>
      </c>
      <c r="BC14">
        <v>7</v>
      </c>
      <c r="BD14" t="s">
        <v>255</v>
      </c>
      <c r="BE14">
        <v>1</v>
      </c>
      <c r="BF14" t="s">
        <v>305</v>
      </c>
      <c r="BG14" s="11" t="s">
        <v>672</v>
      </c>
      <c r="BH14" s="11" t="s">
        <v>672</v>
      </c>
      <c r="BI14" s="3"/>
      <c r="BJ14" s="7"/>
      <c r="BK14" t="s">
        <v>295</v>
      </c>
      <c r="BL14" s="4">
        <v>44946</v>
      </c>
      <c r="BM14" s="4">
        <v>44946</v>
      </c>
      <c r="BN14" s="3" t="s">
        <v>838</v>
      </c>
    </row>
    <row r="15" spans="1:66" ht="76.5" customHeight="1" x14ac:dyDescent="0.25">
      <c r="A15">
        <v>2022</v>
      </c>
      <c r="B15" s="4">
        <v>44835</v>
      </c>
      <c r="C15" s="4">
        <v>44926</v>
      </c>
      <c r="D15" t="s">
        <v>149</v>
      </c>
      <c r="E15" t="s">
        <v>151</v>
      </c>
      <c r="F15" t="s">
        <v>156</v>
      </c>
      <c r="G15" t="s">
        <v>315</v>
      </c>
      <c r="H15" s="3" t="s">
        <v>290</v>
      </c>
      <c r="I15" s="11" t="s">
        <v>435</v>
      </c>
      <c r="J15" s="3" t="s">
        <v>348</v>
      </c>
      <c r="K15">
        <v>8</v>
      </c>
      <c r="L15" t="s">
        <v>392</v>
      </c>
      <c r="M15" t="s">
        <v>393</v>
      </c>
      <c r="N15" t="s">
        <v>394</v>
      </c>
      <c r="O15" t="s">
        <v>289</v>
      </c>
      <c r="P15" t="s">
        <v>412</v>
      </c>
      <c r="Q15" t="s">
        <v>164</v>
      </c>
      <c r="R15" t="s">
        <v>422</v>
      </c>
      <c r="S15">
        <v>27</v>
      </c>
      <c r="T15" t="s">
        <v>379</v>
      </c>
      <c r="U15" t="s">
        <v>189</v>
      </c>
      <c r="V15" t="s">
        <v>423</v>
      </c>
      <c r="W15">
        <v>1</v>
      </c>
      <c r="X15" t="s">
        <v>424</v>
      </c>
      <c r="Y15">
        <v>31</v>
      </c>
      <c r="Z15" t="s">
        <v>425</v>
      </c>
      <c r="AA15">
        <v>29</v>
      </c>
      <c r="AB15" t="s">
        <v>240</v>
      </c>
      <c r="AC15">
        <v>90430</v>
      </c>
      <c r="AH15" t="s">
        <v>288</v>
      </c>
      <c r="AI15" t="s">
        <v>288</v>
      </c>
      <c r="AJ15" t="s">
        <v>426</v>
      </c>
      <c r="AK15" s="4">
        <v>44788</v>
      </c>
      <c r="AL15" s="4">
        <v>44790</v>
      </c>
      <c r="AM15" s="4">
        <v>44820</v>
      </c>
      <c r="AN15" s="5">
        <f>AO15/1.16</f>
        <v>234347.77586206896</v>
      </c>
      <c r="AO15" s="5">
        <v>271843.42</v>
      </c>
      <c r="AP15" s="5">
        <v>271843.42</v>
      </c>
      <c r="AQ15" s="5">
        <v>271843.42</v>
      </c>
      <c r="AR15" t="s">
        <v>291</v>
      </c>
      <c r="AS15" t="s">
        <v>292</v>
      </c>
      <c r="AT15" t="s">
        <v>293</v>
      </c>
      <c r="AU15" s="3" t="s">
        <v>427</v>
      </c>
      <c r="AV15" s="5">
        <v>27184.34</v>
      </c>
      <c r="AW15" s="4">
        <v>44820</v>
      </c>
      <c r="AX15" s="4">
        <v>44820</v>
      </c>
      <c r="AY15" s="9" t="s">
        <v>428</v>
      </c>
      <c r="AZ15" s="11"/>
      <c r="BA15" t="s">
        <v>351</v>
      </c>
      <c r="BB15" s="3" t="s">
        <v>352</v>
      </c>
      <c r="BC15">
        <v>8</v>
      </c>
      <c r="BD15" t="s">
        <v>255</v>
      </c>
      <c r="BE15">
        <v>1</v>
      </c>
      <c r="BF15" t="s">
        <v>305</v>
      </c>
      <c r="BG15" s="11" t="s">
        <v>672</v>
      </c>
      <c r="BH15" s="11" t="s">
        <v>672</v>
      </c>
      <c r="BI15" s="11" t="s">
        <v>536</v>
      </c>
      <c r="BJ15" s="7"/>
      <c r="BK15" t="s">
        <v>295</v>
      </c>
      <c r="BL15" s="4">
        <v>44946</v>
      </c>
      <c r="BM15" s="4">
        <v>44946</v>
      </c>
      <c r="BN15" s="3" t="s">
        <v>838</v>
      </c>
    </row>
    <row r="16" spans="1:66" ht="84" customHeight="1" x14ac:dyDescent="0.25">
      <c r="A16">
        <v>2022</v>
      </c>
      <c r="B16" s="4">
        <v>44835</v>
      </c>
      <c r="C16" s="4">
        <v>44926</v>
      </c>
      <c r="D16" t="s">
        <v>149</v>
      </c>
      <c r="E16" t="s">
        <v>151</v>
      </c>
      <c r="F16" t="s">
        <v>156</v>
      </c>
      <c r="G16" t="s">
        <v>316</v>
      </c>
      <c r="H16" s="3" t="s">
        <v>290</v>
      </c>
      <c r="I16" s="11" t="s">
        <v>435</v>
      </c>
      <c r="J16" s="3" t="s">
        <v>349</v>
      </c>
      <c r="K16">
        <v>9</v>
      </c>
      <c r="L16" t="s">
        <v>404</v>
      </c>
      <c r="M16" t="s">
        <v>405</v>
      </c>
      <c r="N16" t="s">
        <v>303</v>
      </c>
      <c r="O16" t="s">
        <v>289</v>
      </c>
      <c r="P16" t="s">
        <v>304</v>
      </c>
      <c r="Q16" t="s">
        <v>164</v>
      </c>
      <c r="R16" t="s">
        <v>406</v>
      </c>
      <c r="S16">
        <v>42</v>
      </c>
      <c r="T16" t="s">
        <v>379</v>
      </c>
      <c r="U16" t="s">
        <v>189</v>
      </c>
      <c r="V16" t="s">
        <v>407</v>
      </c>
      <c r="W16">
        <v>1</v>
      </c>
      <c r="X16" t="s">
        <v>408</v>
      </c>
      <c r="Y16">
        <v>48</v>
      </c>
      <c r="Z16" t="s">
        <v>408</v>
      </c>
      <c r="AA16">
        <v>29</v>
      </c>
      <c r="AB16" t="s">
        <v>240</v>
      </c>
      <c r="AC16">
        <v>90830</v>
      </c>
      <c r="AH16" t="s">
        <v>288</v>
      </c>
      <c r="AI16" t="s">
        <v>288</v>
      </c>
      <c r="AJ16" t="s">
        <v>409</v>
      </c>
      <c r="AK16" s="4">
        <v>44788</v>
      </c>
      <c r="AL16" s="4">
        <v>44791</v>
      </c>
      <c r="AM16" s="4">
        <v>44820</v>
      </c>
      <c r="AN16" s="5">
        <f t="shared" si="1"/>
        <v>291680.31034482759</v>
      </c>
      <c r="AO16" s="5">
        <v>338349.16</v>
      </c>
      <c r="AP16" s="5">
        <v>338349.16</v>
      </c>
      <c r="AQ16" s="5">
        <v>338349.16</v>
      </c>
      <c r="AR16" t="s">
        <v>291</v>
      </c>
      <c r="AS16" t="s">
        <v>292</v>
      </c>
      <c r="AT16" t="s">
        <v>293</v>
      </c>
      <c r="AU16" s="3" t="s">
        <v>433</v>
      </c>
      <c r="AV16" s="5">
        <v>33834.92</v>
      </c>
      <c r="AW16" s="4">
        <v>44820</v>
      </c>
      <c r="AX16" s="4">
        <v>44820</v>
      </c>
      <c r="AY16" s="9" t="s">
        <v>410</v>
      </c>
      <c r="AZ16" s="11"/>
      <c r="BA16" t="s">
        <v>351</v>
      </c>
      <c r="BB16" s="3" t="s">
        <v>352</v>
      </c>
      <c r="BC16">
        <v>9</v>
      </c>
      <c r="BD16" t="s">
        <v>255</v>
      </c>
      <c r="BE16">
        <v>1</v>
      </c>
      <c r="BF16" t="s">
        <v>305</v>
      </c>
      <c r="BG16" s="11" t="s">
        <v>672</v>
      </c>
      <c r="BH16" s="11" t="s">
        <v>672</v>
      </c>
      <c r="BI16" s="3"/>
      <c r="BJ16" s="7"/>
      <c r="BK16" t="s">
        <v>295</v>
      </c>
      <c r="BL16" s="4">
        <v>44946</v>
      </c>
      <c r="BM16" s="4">
        <v>44946</v>
      </c>
      <c r="BN16" s="3" t="s">
        <v>838</v>
      </c>
    </row>
    <row r="17" spans="1:66" ht="72" customHeight="1" x14ac:dyDescent="0.25">
      <c r="A17">
        <v>2022</v>
      </c>
      <c r="B17" s="4">
        <v>44835</v>
      </c>
      <c r="C17" s="4">
        <v>44926</v>
      </c>
      <c r="D17" t="s">
        <v>149</v>
      </c>
      <c r="E17" t="s">
        <v>151</v>
      </c>
      <c r="F17" t="s">
        <v>156</v>
      </c>
      <c r="G17" t="s">
        <v>317</v>
      </c>
      <c r="H17" s="3" t="s">
        <v>290</v>
      </c>
      <c r="I17" s="11" t="s">
        <v>435</v>
      </c>
      <c r="J17" s="3" t="s">
        <v>350</v>
      </c>
      <c r="K17">
        <v>10</v>
      </c>
      <c r="L17" t="s">
        <v>392</v>
      </c>
      <c r="M17" t="s">
        <v>393</v>
      </c>
      <c r="N17" t="s">
        <v>394</v>
      </c>
      <c r="O17" t="s">
        <v>289</v>
      </c>
      <c r="P17" t="s">
        <v>412</v>
      </c>
      <c r="Q17" t="s">
        <v>164</v>
      </c>
      <c r="R17" t="s">
        <v>506</v>
      </c>
      <c r="S17">
        <v>27</v>
      </c>
      <c r="T17" t="s">
        <v>379</v>
      </c>
      <c r="U17" t="s">
        <v>189</v>
      </c>
      <c r="V17" t="s">
        <v>423</v>
      </c>
      <c r="W17">
        <v>1</v>
      </c>
      <c r="X17" t="s">
        <v>429</v>
      </c>
      <c r="Y17">
        <v>31</v>
      </c>
      <c r="Z17" t="s">
        <v>425</v>
      </c>
      <c r="AA17">
        <v>29</v>
      </c>
      <c r="AB17" t="s">
        <v>240</v>
      </c>
      <c r="AC17">
        <v>90430</v>
      </c>
      <c r="AH17" t="s">
        <v>288</v>
      </c>
      <c r="AI17" t="s">
        <v>288</v>
      </c>
      <c r="AJ17" t="s">
        <v>430</v>
      </c>
      <c r="AK17" s="4">
        <v>44790</v>
      </c>
      <c r="AL17" s="4">
        <v>44792</v>
      </c>
      <c r="AM17" s="4">
        <v>44822</v>
      </c>
      <c r="AN17" s="5">
        <f t="shared" si="1"/>
        <v>304775.37068965519</v>
      </c>
      <c r="AO17" s="5">
        <v>353539.43</v>
      </c>
      <c r="AP17" s="5">
        <v>353539.43</v>
      </c>
      <c r="AQ17" s="5">
        <v>353539.43</v>
      </c>
      <c r="AR17" t="s">
        <v>291</v>
      </c>
      <c r="AS17" t="s">
        <v>292</v>
      </c>
      <c r="AT17" t="s">
        <v>293</v>
      </c>
      <c r="AU17" s="3" t="s">
        <v>431</v>
      </c>
      <c r="AV17" s="5">
        <v>35353.94</v>
      </c>
      <c r="AW17" s="4">
        <v>44822</v>
      </c>
      <c r="AX17" s="4">
        <v>44822</v>
      </c>
      <c r="AY17" s="9" t="s">
        <v>432</v>
      </c>
      <c r="AZ17" s="11"/>
      <c r="BA17" t="s">
        <v>351</v>
      </c>
      <c r="BB17" s="3" t="s">
        <v>352</v>
      </c>
      <c r="BC17">
        <v>10</v>
      </c>
      <c r="BD17" t="s">
        <v>255</v>
      </c>
      <c r="BE17">
        <v>1</v>
      </c>
      <c r="BF17" t="s">
        <v>305</v>
      </c>
      <c r="BG17" s="11" t="s">
        <v>672</v>
      </c>
      <c r="BH17" s="11" t="s">
        <v>672</v>
      </c>
      <c r="BI17" s="11" t="s">
        <v>537</v>
      </c>
      <c r="BJ17" s="7"/>
      <c r="BK17" t="s">
        <v>295</v>
      </c>
      <c r="BL17" s="4">
        <v>44946</v>
      </c>
      <c r="BM17" s="4">
        <v>44946</v>
      </c>
      <c r="BN17" s="3" t="s">
        <v>838</v>
      </c>
    </row>
    <row r="18" spans="1:66" ht="108" customHeight="1" x14ac:dyDescent="0.25">
      <c r="A18">
        <v>2022</v>
      </c>
      <c r="B18" s="4">
        <v>44835</v>
      </c>
      <c r="C18" s="4">
        <v>44926</v>
      </c>
      <c r="D18" t="s">
        <v>149</v>
      </c>
      <c r="E18" t="s">
        <v>151</v>
      </c>
      <c r="F18" t="s">
        <v>156</v>
      </c>
      <c r="G18" t="s">
        <v>314</v>
      </c>
      <c r="H18" s="3" t="s">
        <v>290</v>
      </c>
      <c r="I18" s="11" t="s">
        <v>435</v>
      </c>
      <c r="J18" s="3" t="s">
        <v>347</v>
      </c>
      <c r="K18">
        <v>11</v>
      </c>
      <c r="L18" t="s">
        <v>356</v>
      </c>
      <c r="M18" t="s">
        <v>354</v>
      </c>
      <c r="N18" t="s">
        <v>355</v>
      </c>
      <c r="O18" t="s">
        <v>343</v>
      </c>
      <c r="P18" t="s">
        <v>357</v>
      </c>
      <c r="Q18" t="s">
        <v>164</v>
      </c>
      <c r="R18" t="s">
        <v>358</v>
      </c>
      <c r="S18">
        <v>201</v>
      </c>
      <c r="T18">
        <v>1</v>
      </c>
      <c r="U18" t="s">
        <v>189</v>
      </c>
      <c r="V18" t="s">
        <v>359</v>
      </c>
      <c r="W18">
        <v>1</v>
      </c>
      <c r="X18" t="s">
        <v>360</v>
      </c>
      <c r="Y18">
        <v>13</v>
      </c>
      <c r="Z18" t="s">
        <v>360</v>
      </c>
      <c r="AA18">
        <v>29</v>
      </c>
      <c r="AB18" t="s">
        <v>240</v>
      </c>
      <c r="AC18">
        <v>90507</v>
      </c>
      <c r="AH18" t="s">
        <v>288</v>
      </c>
      <c r="AI18" t="s">
        <v>288</v>
      </c>
      <c r="AJ18" t="s">
        <v>368</v>
      </c>
      <c r="AK18" s="4">
        <v>44781</v>
      </c>
      <c r="AL18" s="4">
        <v>44785</v>
      </c>
      <c r="AM18" s="4">
        <v>44814</v>
      </c>
      <c r="AN18" s="5">
        <f>AO18/1.16</f>
        <v>371134.52586206899</v>
      </c>
      <c r="AO18" s="5">
        <v>430516.05</v>
      </c>
      <c r="AP18" s="5">
        <v>430516.05</v>
      </c>
      <c r="AQ18" s="5">
        <v>430516.05</v>
      </c>
      <c r="AR18" t="s">
        <v>291</v>
      </c>
      <c r="AS18" t="s">
        <v>292</v>
      </c>
      <c r="AT18" t="s">
        <v>293</v>
      </c>
      <c r="AU18" s="3" t="s">
        <v>369</v>
      </c>
      <c r="AV18" s="5">
        <v>43051.6</v>
      </c>
      <c r="AW18" s="4">
        <v>44814</v>
      </c>
      <c r="AX18" s="4">
        <v>44814</v>
      </c>
      <c r="AY18" s="9" t="s">
        <v>371</v>
      </c>
      <c r="AZ18" s="11"/>
      <c r="BA18" t="s">
        <v>351</v>
      </c>
      <c r="BB18" s="3" t="s">
        <v>352</v>
      </c>
      <c r="BC18">
        <v>11</v>
      </c>
      <c r="BD18" t="s">
        <v>255</v>
      </c>
      <c r="BE18">
        <v>1</v>
      </c>
      <c r="BF18" t="s">
        <v>305</v>
      </c>
      <c r="BG18" s="11" t="s">
        <v>672</v>
      </c>
      <c r="BH18" s="11" t="s">
        <v>672</v>
      </c>
      <c r="BI18" s="11" t="s">
        <v>542</v>
      </c>
      <c r="BJ18" s="7"/>
      <c r="BK18" t="s">
        <v>295</v>
      </c>
      <c r="BL18" s="4">
        <v>44946</v>
      </c>
      <c r="BM18" s="4">
        <v>44946</v>
      </c>
      <c r="BN18" s="3" t="s">
        <v>839</v>
      </c>
    </row>
    <row r="19" spans="1:66" ht="120" customHeight="1" x14ac:dyDescent="0.25">
      <c r="A19">
        <v>2022</v>
      </c>
      <c r="B19" s="4">
        <v>44835</v>
      </c>
      <c r="C19" s="4">
        <v>44926</v>
      </c>
      <c r="D19" t="s">
        <v>149</v>
      </c>
      <c r="E19" t="s">
        <v>151</v>
      </c>
      <c r="F19" t="s">
        <v>156</v>
      </c>
      <c r="G19" t="s">
        <v>310</v>
      </c>
      <c r="H19" s="3" t="s">
        <v>290</v>
      </c>
      <c r="I19" s="11" t="s">
        <v>435</v>
      </c>
      <c r="J19" s="3" t="s">
        <v>346</v>
      </c>
      <c r="K19">
        <v>12</v>
      </c>
      <c r="L19" t="s">
        <v>320</v>
      </c>
      <c r="M19" t="s">
        <v>321</v>
      </c>
      <c r="N19" t="s">
        <v>322</v>
      </c>
      <c r="O19" t="s">
        <v>289</v>
      </c>
      <c r="P19" t="s">
        <v>376</v>
      </c>
      <c r="Q19" t="s">
        <v>164</v>
      </c>
      <c r="R19" t="s">
        <v>377</v>
      </c>
      <c r="S19">
        <v>29</v>
      </c>
      <c r="T19" t="s">
        <v>379</v>
      </c>
      <c r="U19" t="s">
        <v>189</v>
      </c>
      <c r="V19" t="s">
        <v>300</v>
      </c>
      <c r="W19">
        <v>24</v>
      </c>
      <c r="X19" t="s">
        <v>380</v>
      </c>
      <c r="Y19">
        <v>212</v>
      </c>
      <c r="Z19" t="s">
        <v>381</v>
      </c>
      <c r="AA19">
        <v>21</v>
      </c>
      <c r="AB19" t="s">
        <v>224</v>
      </c>
      <c r="AC19">
        <v>73750</v>
      </c>
      <c r="AH19" t="s">
        <v>288</v>
      </c>
      <c r="AI19" t="s">
        <v>288</v>
      </c>
      <c r="AJ19" t="s">
        <v>400</v>
      </c>
      <c r="AK19" s="4">
        <v>44799</v>
      </c>
      <c r="AL19" s="4">
        <v>44802</v>
      </c>
      <c r="AM19" s="4">
        <v>44831</v>
      </c>
      <c r="AN19" s="5">
        <f t="shared" ref="AN19:AN23" si="2">AO19/1.16</f>
        <v>375255.24137931038</v>
      </c>
      <c r="AO19" s="5">
        <v>435296.08</v>
      </c>
      <c r="AP19" s="5">
        <v>435296.08</v>
      </c>
      <c r="AQ19" s="5">
        <v>435296.08</v>
      </c>
      <c r="AR19" t="s">
        <v>291</v>
      </c>
      <c r="AS19" t="s">
        <v>292</v>
      </c>
      <c r="AT19" t="s">
        <v>293</v>
      </c>
      <c r="AU19" s="3" t="s">
        <v>403</v>
      </c>
      <c r="AV19" s="5">
        <v>43529.61</v>
      </c>
      <c r="AW19" s="4">
        <v>44831</v>
      </c>
      <c r="AX19" s="4">
        <v>44831</v>
      </c>
      <c r="AY19" s="9" t="s">
        <v>401</v>
      </c>
      <c r="AZ19" s="11"/>
      <c r="BA19" t="s">
        <v>351</v>
      </c>
      <c r="BB19" s="3" t="s">
        <v>352</v>
      </c>
      <c r="BC19">
        <v>12</v>
      </c>
      <c r="BD19" t="s">
        <v>255</v>
      </c>
      <c r="BE19">
        <v>1</v>
      </c>
      <c r="BF19" t="s">
        <v>305</v>
      </c>
      <c r="BG19" s="11" t="s">
        <v>672</v>
      </c>
      <c r="BH19" s="11" t="s">
        <v>672</v>
      </c>
      <c r="BI19" s="11" t="s">
        <v>538</v>
      </c>
      <c r="BJ19" s="7"/>
      <c r="BK19" t="s">
        <v>295</v>
      </c>
      <c r="BL19" s="4">
        <v>44946</v>
      </c>
      <c r="BM19" s="4">
        <v>44946</v>
      </c>
      <c r="BN19" s="3" t="s">
        <v>840</v>
      </c>
    </row>
    <row r="20" spans="1:66" ht="120" customHeight="1" x14ac:dyDescent="0.25">
      <c r="A20">
        <v>2022</v>
      </c>
      <c r="B20" s="4">
        <v>44835</v>
      </c>
      <c r="C20" s="4">
        <v>44926</v>
      </c>
      <c r="D20" t="s">
        <v>149</v>
      </c>
      <c r="E20" t="s">
        <v>151</v>
      </c>
      <c r="F20" t="s">
        <v>156</v>
      </c>
      <c r="G20" t="s">
        <v>311</v>
      </c>
      <c r="H20" s="3" t="s">
        <v>290</v>
      </c>
      <c r="I20" s="11" t="s">
        <v>435</v>
      </c>
      <c r="J20" s="3" t="s">
        <v>345</v>
      </c>
      <c r="K20">
        <v>13</v>
      </c>
      <c r="L20" t="s">
        <v>320</v>
      </c>
      <c r="M20" t="s">
        <v>321</v>
      </c>
      <c r="N20" t="s">
        <v>322</v>
      </c>
      <c r="O20" t="s">
        <v>289</v>
      </c>
      <c r="P20" t="s">
        <v>376</v>
      </c>
      <c r="Q20" t="s">
        <v>164</v>
      </c>
      <c r="R20" t="s">
        <v>377</v>
      </c>
      <c r="S20">
        <v>29</v>
      </c>
      <c r="T20" t="s">
        <v>379</v>
      </c>
      <c r="U20" t="s">
        <v>189</v>
      </c>
      <c r="V20" t="s">
        <v>300</v>
      </c>
      <c r="W20">
        <v>24</v>
      </c>
      <c r="X20" t="s">
        <v>380</v>
      </c>
      <c r="Y20">
        <v>212</v>
      </c>
      <c r="Z20" t="s">
        <v>381</v>
      </c>
      <c r="AA20">
        <v>21</v>
      </c>
      <c r="AB20" t="s">
        <v>224</v>
      </c>
      <c r="AC20">
        <v>73750</v>
      </c>
      <c r="AH20" t="s">
        <v>288</v>
      </c>
      <c r="AI20" t="s">
        <v>288</v>
      </c>
      <c r="AJ20" t="s">
        <v>400</v>
      </c>
      <c r="AK20" s="4">
        <v>44799</v>
      </c>
      <c r="AL20" s="4">
        <v>44802</v>
      </c>
      <c r="AM20" s="4">
        <v>44831</v>
      </c>
      <c r="AN20" s="5">
        <f t="shared" si="2"/>
        <v>375255.24137931038</v>
      </c>
      <c r="AO20" s="5">
        <v>435296.08</v>
      </c>
      <c r="AP20" s="5">
        <v>435296.08</v>
      </c>
      <c r="AQ20" s="5">
        <v>435296.08</v>
      </c>
      <c r="AR20" t="s">
        <v>291</v>
      </c>
      <c r="AS20" t="s">
        <v>292</v>
      </c>
      <c r="AT20" t="s">
        <v>293</v>
      </c>
      <c r="AU20" s="3" t="s">
        <v>402</v>
      </c>
      <c r="AV20" s="5">
        <v>43529.61</v>
      </c>
      <c r="AW20" s="4">
        <v>44831</v>
      </c>
      <c r="AX20" s="4">
        <v>44831</v>
      </c>
      <c r="AY20" s="9" t="s">
        <v>401</v>
      </c>
      <c r="AZ20" s="11"/>
      <c r="BA20" t="s">
        <v>351</v>
      </c>
      <c r="BB20" s="3" t="s">
        <v>352</v>
      </c>
      <c r="BC20">
        <v>13</v>
      </c>
      <c r="BD20" t="s">
        <v>255</v>
      </c>
      <c r="BE20">
        <v>1</v>
      </c>
      <c r="BF20" t="s">
        <v>305</v>
      </c>
      <c r="BG20" s="11" t="s">
        <v>672</v>
      </c>
      <c r="BH20" s="11" t="s">
        <v>672</v>
      </c>
      <c r="BI20" s="11" t="s">
        <v>539</v>
      </c>
      <c r="BJ20" s="7"/>
      <c r="BK20" t="s">
        <v>295</v>
      </c>
      <c r="BL20" s="4">
        <v>44946</v>
      </c>
      <c r="BM20" s="4">
        <v>44946</v>
      </c>
      <c r="BN20" s="3" t="s">
        <v>840</v>
      </c>
    </row>
    <row r="21" spans="1:66" ht="120" customHeight="1" x14ac:dyDescent="0.25">
      <c r="A21">
        <v>2022</v>
      </c>
      <c r="B21" s="4">
        <v>44835</v>
      </c>
      <c r="C21" s="4">
        <v>44926</v>
      </c>
      <c r="D21" t="s">
        <v>149</v>
      </c>
      <c r="E21" t="s">
        <v>151</v>
      </c>
      <c r="F21" t="s">
        <v>156</v>
      </c>
      <c r="G21" t="s">
        <v>323</v>
      </c>
      <c r="H21" s="3" t="s">
        <v>290</v>
      </c>
      <c r="I21" s="11" t="s">
        <v>435</v>
      </c>
      <c r="J21" s="3" t="s">
        <v>344</v>
      </c>
      <c r="K21">
        <v>14</v>
      </c>
      <c r="L21" t="s">
        <v>320</v>
      </c>
      <c r="M21" t="s">
        <v>321</v>
      </c>
      <c r="N21" t="s">
        <v>322</v>
      </c>
      <c r="O21" t="s">
        <v>289</v>
      </c>
      <c r="P21" t="s">
        <v>376</v>
      </c>
      <c r="Q21" t="s">
        <v>164</v>
      </c>
      <c r="R21" t="s">
        <v>377</v>
      </c>
      <c r="S21">
        <v>29</v>
      </c>
      <c r="T21" t="s">
        <v>379</v>
      </c>
      <c r="U21" t="s">
        <v>189</v>
      </c>
      <c r="V21" t="s">
        <v>300</v>
      </c>
      <c r="W21">
        <v>24</v>
      </c>
      <c r="X21" t="s">
        <v>380</v>
      </c>
      <c r="Y21">
        <v>212</v>
      </c>
      <c r="Z21" t="s">
        <v>381</v>
      </c>
      <c r="AA21">
        <v>21</v>
      </c>
      <c r="AB21" t="s">
        <v>224</v>
      </c>
      <c r="AC21">
        <v>73750</v>
      </c>
      <c r="AH21" t="s">
        <v>288</v>
      </c>
      <c r="AI21" t="s">
        <v>288</v>
      </c>
      <c r="AJ21" t="s">
        <v>400</v>
      </c>
      <c r="AK21" s="4">
        <v>44799</v>
      </c>
      <c r="AL21" s="4">
        <v>44802</v>
      </c>
      <c r="AM21" s="4">
        <v>44831</v>
      </c>
      <c r="AN21" s="5">
        <f t="shared" si="2"/>
        <v>375255.24137931038</v>
      </c>
      <c r="AO21" s="5">
        <v>435296.08</v>
      </c>
      <c r="AP21" s="5">
        <v>435296.08</v>
      </c>
      <c r="AQ21" s="5">
        <v>435296.08</v>
      </c>
      <c r="AR21" t="s">
        <v>291</v>
      </c>
      <c r="AS21" t="s">
        <v>292</v>
      </c>
      <c r="AT21" t="s">
        <v>293</v>
      </c>
      <c r="AU21" s="3" t="s">
        <v>402</v>
      </c>
      <c r="AV21" s="5">
        <v>43529.61</v>
      </c>
      <c r="AW21" s="4">
        <v>44831</v>
      </c>
      <c r="AX21" s="4">
        <v>44831</v>
      </c>
      <c r="AY21" s="9" t="s">
        <v>401</v>
      </c>
      <c r="AZ21" s="11"/>
      <c r="BA21" t="s">
        <v>351</v>
      </c>
      <c r="BB21" s="3" t="s">
        <v>352</v>
      </c>
      <c r="BC21">
        <v>14</v>
      </c>
      <c r="BD21" t="s">
        <v>255</v>
      </c>
      <c r="BE21">
        <v>1</v>
      </c>
      <c r="BF21" t="s">
        <v>305</v>
      </c>
      <c r="BG21" s="11" t="s">
        <v>672</v>
      </c>
      <c r="BH21" s="11" t="s">
        <v>672</v>
      </c>
      <c r="BI21" s="11" t="s">
        <v>540</v>
      </c>
      <c r="BJ21" s="7"/>
      <c r="BK21" t="s">
        <v>295</v>
      </c>
      <c r="BL21" s="4">
        <v>44946</v>
      </c>
      <c r="BM21" s="4">
        <v>44946</v>
      </c>
      <c r="BN21" s="3" t="s">
        <v>840</v>
      </c>
    </row>
    <row r="22" spans="1:66" ht="120" customHeight="1" x14ac:dyDescent="0.25">
      <c r="A22">
        <v>2022</v>
      </c>
      <c r="B22" s="4">
        <v>44835</v>
      </c>
      <c r="C22" s="4">
        <v>44926</v>
      </c>
      <c r="D22" t="s">
        <v>149</v>
      </c>
      <c r="E22" t="s">
        <v>151</v>
      </c>
      <c r="F22" t="s">
        <v>156</v>
      </c>
      <c r="G22" t="s">
        <v>451</v>
      </c>
      <c r="H22" s="3" t="s">
        <v>290</v>
      </c>
      <c r="I22" s="11" t="s">
        <v>435</v>
      </c>
      <c r="J22" s="3" t="s">
        <v>452</v>
      </c>
      <c r="K22">
        <v>15</v>
      </c>
      <c r="L22" t="s">
        <v>296</v>
      </c>
      <c r="M22" t="s">
        <v>417</v>
      </c>
      <c r="N22" t="s">
        <v>298</v>
      </c>
      <c r="O22" t="s">
        <v>289</v>
      </c>
      <c r="P22" t="s">
        <v>299</v>
      </c>
      <c r="Q22" t="s">
        <v>164</v>
      </c>
      <c r="R22" t="s">
        <v>453</v>
      </c>
      <c r="S22">
        <v>111</v>
      </c>
      <c r="T22" t="s">
        <v>379</v>
      </c>
      <c r="U22" t="s">
        <v>189</v>
      </c>
      <c r="V22" t="s">
        <v>300</v>
      </c>
      <c r="W22">
        <v>1</v>
      </c>
      <c r="X22" t="s">
        <v>667</v>
      </c>
      <c r="Y22">
        <v>10</v>
      </c>
      <c r="Z22" t="s">
        <v>455</v>
      </c>
      <c r="AA22">
        <v>29</v>
      </c>
      <c r="AB22" t="s">
        <v>240</v>
      </c>
      <c r="AC22">
        <v>90800</v>
      </c>
      <c r="AH22" t="s">
        <v>288</v>
      </c>
      <c r="AI22" t="s">
        <v>288</v>
      </c>
      <c r="AJ22" t="s">
        <v>456</v>
      </c>
      <c r="AK22" s="4">
        <v>44825</v>
      </c>
      <c r="AL22" s="4">
        <v>44827</v>
      </c>
      <c r="AM22" s="4">
        <v>44858</v>
      </c>
      <c r="AN22" s="5">
        <f t="shared" si="2"/>
        <v>398434.86206896557</v>
      </c>
      <c r="AO22" s="5">
        <v>462184.44</v>
      </c>
      <c r="AP22" s="5">
        <v>462184.44</v>
      </c>
      <c r="AQ22" s="5">
        <v>562184.43999999994</v>
      </c>
      <c r="AR22" t="s">
        <v>291</v>
      </c>
      <c r="AS22" t="s">
        <v>292</v>
      </c>
      <c r="AT22" t="s">
        <v>293</v>
      </c>
      <c r="AU22" s="3" t="s">
        <v>457</v>
      </c>
      <c r="AV22" s="5">
        <f>46218.44*2</f>
        <v>92436.88</v>
      </c>
      <c r="AW22" s="4">
        <v>44858</v>
      </c>
      <c r="AX22" s="4">
        <v>44858</v>
      </c>
      <c r="AY22" s="9" t="s">
        <v>458</v>
      </c>
      <c r="AZ22" s="11"/>
      <c r="BA22" t="s">
        <v>351</v>
      </c>
      <c r="BB22" s="3" t="s">
        <v>352</v>
      </c>
      <c r="BC22">
        <v>15</v>
      </c>
      <c r="BD22" t="s">
        <v>255</v>
      </c>
      <c r="BE22">
        <v>1</v>
      </c>
      <c r="BF22" t="s">
        <v>305</v>
      </c>
      <c r="BG22" s="11" t="s">
        <v>672</v>
      </c>
      <c r="BH22" s="11" t="s">
        <v>672</v>
      </c>
      <c r="BI22" s="3"/>
      <c r="BJ22" s="7"/>
      <c r="BK22" t="s">
        <v>295</v>
      </c>
      <c r="BL22" s="4">
        <v>44946</v>
      </c>
      <c r="BM22" s="4">
        <v>44946</v>
      </c>
      <c r="BN22" s="3" t="s">
        <v>841</v>
      </c>
    </row>
    <row r="23" spans="1:66" ht="90" x14ac:dyDescent="0.25">
      <c r="A23">
        <v>2022</v>
      </c>
      <c r="B23" s="4">
        <v>44835</v>
      </c>
      <c r="C23" s="4">
        <v>44926</v>
      </c>
      <c r="D23" t="s">
        <v>149</v>
      </c>
      <c r="E23" t="s">
        <v>151</v>
      </c>
      <c r="F23" t="s">
        <v>156</v>
      </c>
      <c r="G23" t="s">
        <v>436</v>
      </c>
      <c r="H23" s="3" t="s">
        <v>290</v>
      </c>
      <c r="I23" s="11" t="s">
        <v>435</v>
      </c>
      <c r="J23" s="3" t="s">
        <v>438</v>
      </c>
      <c r="K23">
        <v>16</v>
      </c>
      <c r="L23" t="s">
        <v>440</v>
      </c>
      <c r="M23" t="s">
        <v>441</v>
      </c>
      <c r="N23" t="s">
        <v>442</v>
      </c>
      <c r="O23" t="s">
        <v>289</v>
      </c>
      <c r="P23" t="s">
        <v>443</v>
      </c>
      <c r="Q23" t="s">
        <v>183</v>
      </c>
      <c r="R23" t="s">
        <v>444</v>
      </c>
      <c r="S23">
        <v>227</v>
      </c>
      <c r="T23">
        <v>4</v>
      </c>
      <c r="U23" t="s">
        <v>185</v>
      </c>
      <c r="V23" t="s">
        <v>300</v>
      </c>
      <c r="W23">
        <v>1</v>
      </c>
      <c r="X23" t="s">
        <v>445</v>
      </c>
      <c r="Y23">
        <v>33</v>
      </c>
      <c r="Z23" t="s">
        <v>446</v>
      </c>
      <c r="AA23">
        <v>29</v>
      </c>
      <c r="AB23" t="s">
        <v>240</v>
      </c>
      <c r="AC23">
        <v>90111</v>
      </c>
      <c r="AH23" t="s">
        <v>288</v>
      </c>
      <c r="AI23" t="s">
        <v>288</v>
      </c>
      <c r="AJ23" t="s">
        <v>447</v>
      </c>
      <c r="AK23" s="4">
        <v>44879</v>
      </c>
      <c r="AL23" s="4">
        <v>44881</v>
      </c>
      <c r="AM23" s="4">
        <v>44905</v>
      </c>
      <c r="AN23" s="5">
        <f t="shared" si="2"/>
        <v>263809.18965517241</v>
      </c>
      <c r="AO23" s="5">
        <v>306018.65999999997</v>
      </c>
      <c r="AP23" s="5">
        <v>306018.65999999997</v>
      </c>
      <c r="AQ23" s="5">
        <v>306018.65999999997</v>
      </c>
      <c r="AR23" t="s">
        <v>291</v>
      </c>
      <c r="AS23" t="s">
        <v>292</v>
      </c>
      <c r="AT23" t="s">
        <v>293</v>
      </c>
      <c r="AU23" s="3" t="s">
        <v>449</v>
      </c>
      <c r="AV23" s="5">
        <f>30601.87*2</f>
        <v>61203.74</v>
      </c>
      <c r="AW23" s="4">
        <v>44905</v>
      </c>
      <c r="AX23" s="4">
        <v>44905</v>
      </c>
      <c r="AY23" s="11" t="s">
        <v>532</v>
      </c>
      <c r="AZ23" s="11"/>
      <c r="BA23" t="s">
        <v>351</v>
      </c>
      <c r="BB23" s="3" t="s">
        <v>352</v>
      </c>
      <c r="BC23">
        <v>16</v>
      </c>
      <c r="BD23" t="s">
        <v>255</v>
      </c>
      <c r="BE23">
        <v>1</v>
      </c>
      <c r="BF23" t="s">
        <v>305</v>
      </c>
      <c r="BG23" s="11" t="s">
        <v>672</v>
      </c>
      <c r="BH23" s="11" t="s">
        <v>672</v>
      </c>
      <c r="BI23" s="3"/>
      <c r="BJ23" s="6"/>
      <c r="BK23" t="s">
        <v>295</v>
      </c>
      <c r="BL23" s="4">
        <v>44946</v>
      </c>
      <c r="BM23" s="4">
        <v>44946</v>
      </c>
      <c r="BN23" s="3" t="s">
        <v>852</v>
      </c>
    </row>
    <row r="24" spans="1:66" ht="90" x14ac:dyDescent="0.25">
      <c r="A24">
        <v>2022</v>
      </c>
      <c r="B24" s="4">
        <v>44835</v>
      </c>
      <c r="C24" s="4">
        <v>44926</v>
      </c>
      <c r="D24" t="s">
        <v>149</v>
      </c>
      <c r="E24" t="s">
        <v>151</v>
      </c>
      <c r="F24" t="s">
        <v>156</v>
      </c>
      <c r="G24" t="s">
        <v>437</v>
      </c>
      <c r="H24" s="3" t="s">
        <v>290</v>
      </c>
      <c r="I24" s="11" t="s">
        <v>435</v>
      </c>
      <c r="J24" s="3" t="s">
        <v>439</v>
      </c>
      <c r="K24">
        <v>17</v>
      </c>
      <c r="L24" t="s">
        <v>440</v>
      </c>
      <c r="M24" t="s">
        <v>441</v>
      </c>
      <c r="N24" t="s">
        <v>442</v>
      </c>
      <c r="O24" t="s">
        <v>289</v>
      </c>
      <c r="P24" t="s">
        <v>443</v>
      </c>
      <c r="Q24" t="s">
        <v>183</v>
      </c>
      <c r="R24" t="s">
        <v>444</v>
      </c>
      <c r="S24">
        <v>227</v>
      </c>
      <c r="T24">
        <v>4</v>
      </c>
      <c r="U24" t="s">
        <v>185</v>
      </c>
      <c r="V24" t="s">
        <v>300</v>
      </c>
      <c r="W24">
        <v>1</v>
      </c>
      <c r="X24" t="s">
        <v>445</v>
      </c>
      <c r="Y24">
        <v>33</v>
      </c>
      <c r="Z24" t="s">
        <v>446</v>
      </c>
      <c r="AA24">
        <v>29</v>
      </c>
      <c r="AB24" t="s">
        <v>240</v>
      </c>
      <c r="AC24">
        <v>90111</v>
      </c>
      <c r="AH24" t="s">
        <v>288</v>
      </c>
      <c r="AI24" t="s">
        <v>288</v>
      </c>
      <c r="AJ24" t="s">
        <v>448</v>
      </c>
      <c r="AK24" s="4">
        <v>44879</v>
      </c>
      <c r="AL24" s="4">
        <v>44881</v>
      </c>
      <c r="AM24" s="4">
        <v>44905</v>
      </c>
      <c r="AN24" s="5">
        <f t="shared" ref="AN24:AN41" si="3">AO24/1.16</f>
        <v>263809.18965517241</v>
      </c>
      <c r="AO24" s="5">
        <v>306018.65999999997</v>
      </c>
      <c r="AP24" s="5">
        <v>306018.65999999997</v>
      </c>
      <c r="AQ24" s="5">
        <v>306018.65999999997</v>
      </c>
      <c r="AR24" t="s">
        <v>291</v>
      </c>
      <c r="AS24" t="s">
        <v>292</v>
      </c>
      <c r="AT24" t="s">
        <v>293</v>
      </c>
      <c r="AU24" s="3" t="s">
        <v>449</v>
      </c>
      <c r="AV24" s="5">
        <f>30601.87*2</f>
        <v>61203.74</v>
      </c>
      <c r="AW24" s="4">
        <v>44905</v>
      </c>
      <c r="AX24" s="4">
        <v>44905</v>
      </c>
      <c r="AY24" s="11" t="s">
        <v>532</v>
      </c>
      <c r="AZ24" s="11"/>
      <c r="BA24" t="s">
        <v>351</v>
      </c>
      <c r="BB24" s="3" t="s">
        <v>352</v>
      </c>
      <c r="BC24">
        <v>17</v>
      </c>
      <c r="BD24" t="s">
        <v>255</v>
      </c>
      <c r="BE24">
        <v>1</v>
      </c>
      <c r="BF24" t="s">
        <v>305</v>
      </c>
      <c r="BG24" s="11" t="s">
        <v>672</v>
      </c>
      <c r="BH24" s="11" t="s">
        <v>672</v>
      </c>
      <c r="BK24" t="s">
        <v>295</v>
      </c>
      <c r="BL24" s="4">
        <v>44946</v>
      </c>
      <c r="BM24" s="4">
        <v>44946</v>
      </c>
      <c r="BN24" s="3" t="s">
        <v>852</v>
      </c>
    </row>
    <row r="25" spans="1:66" ht="120" x14ac:dyDescent="0.25">
      <c r="A25">
        <v>2022</v>
      </c>
      <c r="B25" s="4">
        <v>44835</v>
      </c>
      <c r="C25" s="4">
        <v>44926</v>
      </c>
      <c r="D25" t="s">
        <v>149</v>
      </c>
      <c r="E25" t="s">
        <v>151</v>
      </c>
      <c r="F25" t="s">
        <v>156</v>
      </c>
      <c r="G25" t="s">
        <v>450</v>
      </c>
      <c r="H25" s="3" t="s">
        <v>290</v>
      </c>
      <c r="I25" s="11" t="s">
        <v>435</v>
      </c>
      <c r="J25" s="3" t="s">
        <v>461</v>
      </c>
      <c r="K25">
        <v>18</v>
      </c>
      <c r="L25" t="s">
        <v>296</v>
      </c>
      <c r="M25" t="s">
        <v>417</v>
      </c>
      <c r="N25" t="s">
        <v>298</v>
      </c>
      <c r="O25" t="s">
        <v>289</v>
      </c>
      <c r="P25" t="s">
        <v>299</v>
      </c>
      <c r="Q25" t="s">
        <v>164</v>
      </c>
      <c r="R25" t="s">
        <v>463</v>
      </c>
      <c r="S25">
        <v>111</v>
      </c>
      <c r="T25" t="s">
        <v>464</v>
      </c>
      <c r="U25" t="s">
        <v>185</v>
      </c>
      <c r="V25" t="s">
        <v>300</v>
      </c>
      <c r="W25">
        <v>1</v>
      </c>
      <c r="X25" t="s">
        <v>667</v>
      </c>
      <c r="Y25">
        <v>10</v>
      </c>
      <c r="Z25" t="s">
        <v>455</v>
      </c>
      <c r="AA25">
        <v>29</v>
      </c>
      <c r="AB25" t="s">
        <v>240</v>
      </c>
      <c r="AC25">
        <v>90800</v>
      </c>
      <c r="AH25" t="s">
        <v>288</v>
      </c>
      <c r="AI25" t="s">
        <v>288</v>
      </c>
      <c r="AJ25" t="s">
        <v>465</v>
      </c>
      <c r="AK25" s="4">
        <v>44810</v>
      </c>
      <c r="AL25" s="4">
        <v>44812</v>
      </c>
      <c r="AM25" s="4">
        <v>44841</v>
      </c>
      <c r="AN25" s="5">
        <f t="shared" si="3"/>
        <v>320102.47413793107</v>
      </c>
      <c r="AO25" s="5">
        <v>371318.87</v>
      </c>
      <c r="AP25" s="5">
        <v>371318.87</v>
      </c>
      <c r="AQ25" s="5">
        <v>271318.87</v>
      </c>
      <c r="AR25" t="s">
        <v>291</v>
      </c>
      <c r="AS25" t="s">
        <v>292</v>
      </c>
      <c r="AT25" t="s">
        <v>293</v>
      </c>
      <c r="AU25" s="3" t="s">
        <v>545</v>
      </c>
      <c r="AV25" s="5">
        <f>37131.89*2</f>
        <v>74263.78</v>
      </c>
      <c r="AW25" s="4">
        <v>44841</v>
      </c>
      <c r="AX25" s="4">
        <v>44841</v>
      </c>
      <c r="AY25" s="11" t="s">
        <v>462</v>
      </c>
      <c r="AZ25" s="11"/>
      <c r="BA25" t="s">
        <v>351</v>
      </c>
      <c r="BB25" s="3" t="s">
        <v>352</v>
      </c>
      <c r="BC25">
        <v>18</v>
      </c>
      <c r="BD25" t="s">
        <v>255</v>
      </c>
      <c r="BE25">
        <v>1</v>
      </c>
      <c r="BF25" t="s">
        <v>305</v>
      </c>
      <c r="BG25" s="11" t="s">
        <v>672</v>
      </c>
      <c r="BH25" s="11" t="s">
        <v>672</v>
      </c>
      <c r="BI25" s="11" t="s">
        <v>470</v>
      </c>
      <c r="BK25" t="s">
        <v>295</v>
      </c>
      <c r="BL25" s="4">
        <v>44946</v>
      </c>
      <c r="BM25" s="4">
        <v>44946</v>
      </c>
      <c r="BN25" s="3" t="s">
        <v>854</v>
      </c>
    </row>
    <row r="26" spans="1:66" ht="75" x14ac:dyDescent="0.25">
      <c r="A26">
        <v>2022</v>
      </c>
      <c r="B26" s="4">
        <v>44835</v>
      </c>
      <c r="C26" s="4">
        <v>44926</v>
      </c>
      <c r="D26" t="s">
        <v>149</v>
      </c>
      <c r="E26" t="s">
        <v>151</v>
      </c>
      <c r="F26" t="s">
        <v>156</v>
      </c>
      <c r="G26" t="s">
        <v>309</v>
      </c>
      <c r="H26" s="3" t="s">
        <v>290</v>
      </c>
      <c r="I26" s="11" t="s">
        <v>435</v>
      </c>
      <c r="J26" s="3" t="s">
        <v>484</v>
      </c>
      <c r="K26">
        <v>19</v>
      </c>
      <c r="L26" t="s">
        <v>320</v>
      </c>
      <c r="M26" t="s">
        <v>321</v>
      </c>
      <c r="N26" t="s">
        <v>322</v>
      </c>
      <c r="O26" t="s">
        <v>289</v>
      </c>
      <c r="P26" t="s">
        <v>376</v>
      </c>
      <c r="Q26" t="s">
        <v>164</v>
      </c>
      <c r="R26" t="s">
        <v>377</v>
      </c>
      <c r="S26">
        <v>29</v>
      </c>
      <c r="T26" t="s">
        <v>379</v>
      </c>
      <c r="U26" t="s">
        <v>189</v>
      </c>
      <c r="V26" t="s">
        <v>300</v>
      </c>
      <c r="W26">
        <v>24</v>
      </c>
      <c r="X26" t="s">
        <v>380</v>
      </c>
      <c r="Y26">
        <v>212</v>
      </c>
      <c r="Z26" t="s">
        <v>381</v>
      </c>
      <c r="AA26">
        <v>21</v>
      </c>
      <c r="AB26" t="s">
        <v>224</v>
      </c>
      <c r="AC26">
        <v>73750</v>
      </c>
      <c r="AH26" t="s">
        <v>288</v>
      </c>
      <c r="AI26" t="s">
        <v>288</v>
      </c>
      <c r="AJ26" t="s">
        <v>398</v>
      </c>
      <c r="AK26" s="4">
        <v>44799</v>
      </c>
      <c r="AL26" s="4">
        <v>44802</v>
      </c>
      <c r="AM26" s="4">
        <v>44831</v>
      </c>
      <c r="AN26" s="5">
        <f>AO26/1.16</f>
        <v>253457.63793103449</v>
      </c>
      <c r="AO26" s="5">
        <v>294010.86</v>
      </c>
      <c r="AP26" s="5">
        <v>294010.86</v>
      </c>
      <c r="AQ26" s="5">
        <v>294010.86</v>
      </c>
      <c r="AR26" t="s">
        <v>291</v>
      </c>
      <c r="AS26" t="s">
        <v>292</v>
      </c>
      <c r="AT26" t="s">
        <v>293</v>
      </c>
      <c r="AU26" s="3" t="s">
        <v>486</v>
      </c>
      <c r="AV26" s="5">
        <f>29401.09*2</f>
        <v>58802.18</v>
      </c>
      <c r="AW26" s="4">
        <v>44802</v>
      </c>
      <c r="AX26" s="4">
        <v>44831</v>
      </c>
      <c r="AY26" s="11" t="s">
        <v>485</v>
      </c>
      <c r="AZ26" s="11"/>
      <c r="BA26" t="s">
        <v>351</v>
      </c>
      <c r="BB26" s="3" t="s">
        <v>352</v>
      </c>
      <c r="BC26">
        <v>19</v>
      </c>
      <c r="BD26" t="s">
        <v>255</v>
      </c>
      <c r="BE26">
        <v>1</v>
      </c>
      <c r="BF26" t="s">
        <v>305</v>
      </c>
      <c r="BG26" s="11" t="s">
        <v>672</v>
      </c>
      <c r="BH26" s="11" t="s">
        <v>672</v>
      </c>
      <c r="BI26" s="11" t="s">
        <v>479</v>
      </c>
      <c r="BK26" t="s">
        <v>295</v>
      </c>
      <c r="BL26" s="4">
        <v>44946</v>
      </c>
      <c r="BM26" s="4">
        <v>44946</v>
      </c>
      <c r="BN26" s="3" t="s">
        <v>838</v>
      </c>
    </row>
    <row r="27" spans="1:66" ht="120" x14ac:dyDescent="0.25">
      <c r="A27">
        <v>2022</v>
      </c>
      <c r="B27" s="4">
        <v>44835</v>
      </c>
      <c r="C27" s="4">
        <v>44926</v>
      </c>
      <c r="D27" t="s">
        <v>149</v>
      </c>
      <c r="E27" t="s">
        <v>151</v>
      </c>
      <c r="F27" t="s">
        <v>156</v>
      </c>
      <c r="G27" t="s">
        <v>460</v>
      </c>
      <c r="H27" s="3" t="s">
        <v>290</v>
      </c>
      <c r="I27" s="11" t="s">
        <v>435</v>
      </c>
      <c r="J27" s="3" t="s">
        <v>468</v>
      </c>
      <c r="K27">
        <v>20</v>
      </c>
      <c r="L27" t="s">
        <v>296</v>
      </c>
      <c r="M27" t="s">
        <v>417</v>
      </c>
      <c r="N27" t="s">
        <v>298</v>
      </c>
      <c r="O27" t="s">
        <v>289</v>
      </c>
      <c r="P27" t="s">
        <v>299</v>
      </c>
      <c r="Q27" t="s">
        <v>164</v>
      </c>
      <c r="R27" t="s">
        <v>469</v>
      </c>
      <c r="S27">
        <v>111</v>
      </c>
      <c r="T27" t="s">
        <v>379</v>
      </c>
      <c r="U27" t="s">
        <v>189</v>
      </c>
      <c r="V27" t="s">
        <v>300</v>
      </c>
      <c r="W27">
        <v>1</v>
      </c>
      <c r="X27" t="s">
        <v>667</v>
      </c>
      <c r="Y27">
        <v>10</v>
      </c>
      <c r="Z27" t="s">
        <v>455</v>
      </c>
      <c r="AA27">
        <v>29</v>
      </c>
      <c r="AB27" t="s">
        <v>240</v>
      </c>
      <c r="AC27">
        <v>90800</v>
      </c>
      <c r="AH27" t="s">
        <v>288</v>
      </c>
      <c r="AI27" t="s">
        <v>288</v>
      </c>
      <c r="AJ27" t="s">
        <v>465</v>
      </c>
      <c r="AK27" s="4">
        <v>44810</v>
      </c>
      <c r="AL27" s="4">
        <v>44812</v>
      </c>
      <c r="AM27" s="4">
        <v>44841</v>
      </c>
      <c r="AN27" s="5">
        <f t="shared" si="3"/>
        <v>320102.47413793107</v>
      </c>
      <c r="AO27" s="5">
        <v>371318.87</v>
      </c>
      <c r="AP27" s="5">
        <v>371318.87</v>
      </c>
      <c r="AQ27" s="5">
        <v>271318.87</v>
      </c>
      <c r="AR27" t="s">
        <v>291</v>
      </c>
      <c r="AS27" t="s">
        <v>292</v>
      </c>
      <c r="AT27" t="s">
        <v>293</v>
      </c>
      <c r="AU27" s="3" t="s">
        <v>543</v>
      </c>
      <c r="AV27" s="5">
        <f>37131.89*2</f>
        <v>74263.78</v>
      </c>
      <c r="AW27" s="4">
        <v>44812</v>
      </c>
      <c r="AX27" s="4">
        <v>44841</v>
      </c>
      <c r="AY27" s="11" t="s">
        <v>462</v>
      </c>
      <c r="AZ27" s="11"/>
      <c r="BA27" t="s">
        <v>351</v>
      </c>
      <c r="BB27" s="3" t="s">
        <v>352</v>
      </c>
      <c r="BC27">
        <v>20</v>
      </c>
      <c r="BD27" t="s">
        <v>255</v>
      </c>
      <c r="BE27">
        <v>1</v>
      </c>
      <c r="BF27" t="s">
        <v>305</v>
      </c>
      <c r="BG27" s="11" t="s">
        <v>672</v>
      </c>
      <c r="BH27" s="11" t="s">
        <v>672</v>
      </c>
      <c r="BI27" s="11" t="s">
        <v>470</v>
      </c>
      <c r="BK27" t="s">
        <v>295</v>
      </c>
      <c r="BL27" s="4">
        <v>44946</v>
      </c>
      <c r="BM27" s="4">
        <v>44946</v>
      </c>
      <c r="BN27" s="3" t="s">
        <v>854</v>
      </c>
    </row>
    <row r="28" spans="1:66" ht="90" x14ac:dyDescent="0.25">
      <c r="A28">
        <v>2022</v>
      </c>
      <c r="B28" s="4">
        <v>44835</v>
      </c>
      <c r="C28" s="4">
        <v>44926</v>
      </c>
      <c r="D28" t="s">
        <v>149</v>
      </c>
      <c r="E28" t="s">
        <v>151</v>
      </c>
      <c r="F28" t="s">
        <v>156</v>
      </c>
      <c r="G28" t="s">
        <v>488</v>
      </c>
      <c r="H28" s="3" t="s">
        <v>290</v>
      </c>
      <c r="I28" s="11" t="s">
        <v>435</v>
      </c>
      <c r="J28" s="3" t="s">
        <v>489</v>
      </c>
      <c r="K28">
        <v>21</v>
      </c>
      <c r="L28" t="s">
        <v>320</v>
      </c>
      <c r="M28" t="s">
        <v>321</v>
      </c>
      <c r="N28" t="s">
        <v>322</v>
      </c>
      <c r="O28" t="s">
        <v>289</v>
      </c>
      <c r="P28" t="s">
        <v>376</v>
      </c>
      <c r="Q28" t="s">
        <v>164</v>
      </c>
      <c r="R28" t="s">
        <v>377</v>
      </c>
      <c r="S28">
        <v>29</v>
      </c>
      <c r="T28" t="s">
        <v>464</v>
      </c>
      <c r="U28" t="s">
        <v>189</v>
      </c>
      <c r="V28" t="s">
        <v>300</v>
      </c>
      <c r="W28">
        <v>24</v>
      </c>
      <c r="X28" t="s">
        <v>380</v>
      </c>
      <c r="Y28">
        <v>212</v>
      </c>
      <c r="Z28" t="s">
        <v>381</v>
      </c>
      <c r="AA28">
        <v>21</v>
      </c>
      <c r="AB28" t="s">
        <v>224</v>
      </c>
      <c r="AC28">
        <v>73750</v>
      </c>
      <c r="AH28" t="s">
        <v>288</v>
      </c>
      <c r="AI28" t="s">
        <v>288</v>
      </c>
      <c r="AJ28" t="s">
        <v>493</v>
      </c>
      <c r="AK28" s="4">
        <v>44814</v>
      </c>
      <c r="AL28" s="4">
        <v>44816</v>
      </c>
      <c r="AM28" s="4">
        <v>44845</v>
      </c>
      <c r="AN28" s="5">
        <f t="shared" si="3"/>
        <v>248608.83620689658</v>
      </c>
      <c r="AO28" s="5">
        <v>288386.25</v>
      </c>
      <c r="AP28" s="5">
        <v>288386.25</v>
      </c>
      <c r="AQ28" s="5">
        <v>288386.25</v>
      </c>
      <c r="AR28" t="s">
        <v>291</v>
      </c>
      <c r="AS28" t="s">
        <v>292</v>
      </c>
      <c r="AT28" t="s">
        <v>293</v>
      </c>
      <c r="AU28" s="3" t="s">
        <v>494</v>
      </c>
      <c r="AV28" s="5">
        <f>28838.62*2</f>
        <v>57677.24</v>
      </c>
      <c r="AW28" s="4">
        <v>44845</v>
      </c>
      <c r="AX28" s="4">
        <v>44845</v>
      </c>
      <c r="AY28" s="11" t="s">
        <v>495</v>
      </c>
      <c r="AZ28" s="11"/>
      <c r="BA28" t="s">
        <v>351</v>
      </c>
      <c r="BB28" s="3" t="s">
        <v>352</v>
      </c>
      <c r="BC28">
        <v>21</v>
      </c>
      <c r="BD28" t="s">
        <v>255</v>
      </c>
      <c r="BE28">
        <v>1</v>
      </c>
      <c r="BF28" t="s">
        <v>305</v>
      </c>
      <c r="BG28" s="11" t="s">
        <v>672</v>
      </c>
      <c r="BH28" s="11" t="s">
        <v>672</v>
      </c>
      <c r="BI28" s="11" t="s">
        <v>496</v>
      </c>
      <c r="BK28" t="s">
        <v>295</v>
      </c>
      <c r="BL28" s="4">
        <v>44946</v>
      </c>
      <c r="BM28" s="4">
        <v>44946</v>
      </c>
      <c r="BN28" s="3" t="s">
        <v>853</v>
      </c>
    </row>
    <row r="29" spans="1:66" ht="105" x14ac:dyDescent="0.25">
      <c r="A29">
        <v>2022</v>
      </c>
      <c r="B29" s="4">
        <v>44835</v>
      </c>
      <c r="C29" s="4">
        <v>44926</v>
      </c>
      <c r="D29" t="s">
        <v>149</v>
      </c>
      <c r="E29" t="s">
        <v>151</v>
      </c>
      <c r="F29" t="s">
        <v>156</v>
      </c>
      <c r="G29" t="s">
        <v>676</v>
      </c>
      <c r="H29" s="3" t="s">
        <v>290</v>
      </c>
      <c r="I29" s="11" t="s">
        <v>435</v>
      </c>
      <c r="J29" s="3" t="s">
        <v>714</v>
      </c>
      <c r="K29">
        <v>21</v>
      </c>
      <c r="L29" t="s">
        <v>320</v>
      </c>
      <c r="M29" t="s">
        <v>321</v>
      </c>
      <c r="N29" t="s">
        <v>322</v>
      </c>
      <c r="O29" t="s">
        <v>289</v>
      </c>
      <c r="P29" t="s">
        <v>500</v>
      </c>
      <c r="Q29" t="s">
        <v>164</v>
      </c>
      <c r="R29" t="s">
        <v>377</v>
      </c>
      <c r="S29">
        <v>29</v>
      </c>
      <c r="T29" t="s">
        <v>464</v>
      </c>
      <c r="U29" t="s">
        <v>189</v>
      </c>
      <c r="V29" t="s">
        <v>300</v>
      </c>
      <c r="W29">
        <v>24</v>
      </c>
      <c r="X29" t="s">
        <v>380</v>
      </c>
      <c r="Y29">
        <v>212</v>
      </c>
      <c r="Z29" t="s">
        <v>381</v>
      </c>
      <c r="AA29">
        <v>21</v>
      </c>
      <c r="AB29" t="s">
        <v>224</v>
      </c>
      <c r="AC29">
        <v>73750</v>
      </c>
      <c r="AH29" t="s">
        <v>288</v>
      </c>
      <c r="AI29" t="s">
        <v>288</v>
      </c>
      <c r="AJ29" t="s">
        <v>493</v>
      </c>
      <c r="AK29" s="4">
        <v>44814</v>
      </c>
      <c r="AL29" s="4">
        <v>44816</v>
      </c>
      <c r="AM29" s="4">
        <v>44845</v>
      </c>
      <c r="AN29" s="5">
        <f t="shared" ref="AN29" si="4">AO29/1.16</f>
        <v>248608.83620689658</v>
      </c>
      <c r="AO29" s="5">
        <v>288386.25</v>
      </c>
      <c r="AP29" s="5">
        <v>288386.25</v>
      </c>
      <c r="AQ29" s="5">
        <v>288386.25</v>
      </c>
      <c r="AR29" t="s">
        <v>291</v>
      </c>
      <c r="AS29" t="s">
        <v>292</v>
      </c>
      <c r="AT29" t="s">
        <v>293</v>
      </c>
      <c r="AU29" s="3" t="s">
        <v>494</v>
      </c>
      <c r="AV29" s="5">
        <f>28838.62*2</f>
        <v>57677.24</v>
      </c>
      <c r="AW29" s="4">
        <v>44845</v>
      </c>
      <c r="AX29" s="4">
        <v>44845</v>
      </c>
      <c r="AY29" s="11" t="s">
        <v>495</v>
      </c>
      <c r="AZ29" s="11"/>
      <c r="BA29" t="s">
        <v>351</v>
      </c>
      <c r="BB29" s="3" t="s">
        <v>352</v>
      </c>
      <c r="BC29">
        <v>21</v>
      </c>
      <c r="BD29" t="s">
        <v>255</v>
      </c>
      <c r="BE29">
        <v>1</v>
      </c>
      <c r="BF29" t="s">
        <v>305</v>
      </c>
      <c r="BG29" s="11" t="s">
        <v>672</v>
      </c>
      <c r="BH29" s="11" t="s">
        <v>672</v>
      </c>
      <c r="BI29" s="11"/>
      <c r="BK29" t="s">
        <v>295</v>
      </c>
      <c r="BL29" s="4">
        <v>44946</v>
      </c>
      <c r="BM29" s="4">
        <v>44946</v>
      </c>
      <c r="BN29" s="3" t="s">
        <v>851</v>
      </c>
    </row>
    <row r="30" spans="1:66" ht="75" x14ac:dyDescent="0.25">
      <c r="A30">
        <v>2022</v>
      </c>
      <c r="B30" s="4">
        <v>44835</v>
      </c>
      <c r="C30" s="4">
        <v>44926</v>
      </c>
      <c r="D30" t="s">
        <v>149</v>
      </c>
      <c r="E30" t="s">
        <v>151</v>
      </c>
      <c r="F30" t="s">
        <v>156</v>
      </c>
      <c r="G30" t="s">
        <v>497</v>
      </c>
      <c r="H30" s="3" t="s">
        <v>290</v>
      </c>
      <c r="I30" s="11" t="s">
        <v>435</v>
      </c>
      <c r="J30" s="3" t="s">
        <v>499</v>
      </c>
      <c r="K30">
        <v>22</v>
      </c>
      <c r="L30" t="s">
        <v>320</v>
      </c>
      <c r="M30" t="s">
        <v>321</v>
      </c>
      <c r="N30" t="s">
        <v>322</v>
      </c>
      <c r="O30" t="s">
        <v>289</v>
      </c>
      <c r="P30" t="s">
        <v>500</v>
      </c>
      <c r="Q30" t="s">
        <v>164</v>
      </c>
      <c r="R30" t="s">
        <v>377</v>
      </c>
      <c r="S30">
        <v>29</v>
      </c>
      <c r="T30" t="s">
        <v>464</v>
      </c>
      <c r="U30" t="s">
        <v>189</v>
      </c>
      <c r="V30" t="s">
        <v>300</v>
      </c>
      <c r="W30">
        <v>24</v>
      </c>
      <c r="X30" t="s">
        <v>507</v>
      </c>
      <c r="Y30">
        <v>221</v>
      </c>
      <c r="Z30" t="s">
        <v>381</v>
      </c>
      <c r="AA30">
        <v>21</v>
      </c>
      <c r="AB30" t="s">
        <v>224</v>
      </c>
      <c r="AC30">
        <v>73750</v>
      </c>
      <c r="AH30" t="s">
        <v>288</v>
      </c>
      <c r="AI30" t="s">
        <v>288</v>
      </c>
      <c r="AJ30" t="s">
        <v>501</v>
      </c>
      <c r="AK30" s="4">
        <v>44814</v>
      </c>
      <c r="AL30" s="4">
        <v>44816</v>
      </c>
      <c r="AM30" s="4">
        <v>44846</v>
      </c>
      <c r="AN30" s="5">
        <f t="shared" si="3"/>
        <v>306497.88793103449</v>
      </c>
      <c r="AO30" s="5">
        <v>355537.55</v>
      </c>
      <c r="AP30" s="5">
        <v>355537.55</v>
      </c>
      <c r="AQ30" s="5">
        <v>355537.55</v>
      </c>
      <c r="AR30" t="s">
        <v>291</v>
      </c>
      <c r="AS30" t="s">
        <v>292</v>
      </c>
      <c r="AT30" t="s">
        <v>293</v>
      </c>
      <c r="AU30" s="3" t="s">
        <v>510</v>
      </c>
      <c r="AV30" s="5">
        <f>35553.75*2</f>
        <v>71107.5</v>
      </c>
      <c r="AW30" s="4">
        <v>44845</v>
      </c>
      <c r="AX30" s="4">
        <v>44845</v>
      </c>
      <c r="AY30" s="11" t="s">
        <v>502</v>
      </c>
      <c r="AZ30" s="11"/>
      <c r="BA30" t="s">
        <v>351</v>
      </c>
      <c r="BB30" s="3" t="s">
        <v>352</v>
      </c>
      <c r="BC30">
        <v>22</v>
      </c>
      <c r="BD30" t="s">
        <v>255</v>
      </c>
      <c r="BE30">
        <v>1</v>
      </c>
      <c r="BF30" t="s">
        <v>305</v>
      </c>
      <c r="BG30" s="11" t="s">
        <v>672</v>
      </c>
      <c r="BH30" s="11" t="s">
        <v>672</v>
      </c>
      <c r="BI30" s="3"/>
      <c r="BK30" t="s">
        <v>295</v>
      </c>
      <c r="BL30" s="4">
        <v>44946</v>
      </c>
      <c r="BM30" s="4">
        <v>44946</v>
      </c>
      <c r="BN30" s="3" t="s">
        <v>838</v>
      </c>
    </row>
    <row r="31" spans="1:66" ht="75" x14ac:dyDescent="0.25">
      <c r="A31">
        <v>2022</v>
      </c>
      <c r="B31" s="4">
        <v>44835</v>
      </c>
      <c r="C31" s="4">
        <v>44926</v>
      </c>
      <c r="D31" t="s">
        <v>149</v>
      </c>
      <c r="E31" t="s">
        <v>151</v>
      </c>
      <c r="F31" t="s">
        <v>156</v>
      </c>
      <c r="G31" t="s">
        <v>498</v>
      </c>
      <c r="H31" s="3" t="s">
        <v>290</v>
      </c>
      <c r="I31" s="11" t="s">
        <v>435</v>
      </c>
      <c r="J31" s="3" t="s">
        <v>505</v>
      </c>
      <c r="K31">
        <v>23</v>
      </c>
      <c r="L31" t="s">
        <v>392</v>
      </c>
      <c r="M31" t="s">
        <v>393</v>
      </c>
      <c r="N31" t="s">
        <v>394</v>
      </c>
      <c r="O31" t="s">
        <v>289</v>
      </c>
      <c r="P31" t="s">
        <v>412</v>
      </c>
      <c r="Q31" t="s">
        <v>164</v>
      </c>
      <c r="R31" t="s">
        <v>506</v>
      </c>
      <c r="S31">
        <v>27</v>
      </c>
      <c r="T31" t="s">
        <v>379</v>
      </c>
      <c r="U31" t="s">
        <v>189</v>
      </c>
      <c r="V31" t="s">
        <v>423</v>
      </c>
      <c r="W31">
        <v>1</v>
      </c>
      <c r="X31" t="s">
        <v>424</v>
      </c>
      <c r="Y31">
        <v>31</v>
      </c>
      <c r="Z31" t="s">
        <v>425</v>
      </c>
      <c r="AA31">
        <v>29</v>
      </c>
      <c r="AB31" t="s">
        <v>240</v>
      </c>
      <c r="AC31">
        <v>90430</v>
      </c>
      <c r="AH31" t="s">
        <v>288</v>
      </c>
      <c r="AI31" t="s">
        <v>288</v>
      </c>
      <c r="AJ31" t="s">
        <v>508</v>
      </c>
      <c r="AK31" s="4">
        <v>44814</v>
      </c>
      <c r="AL31" s="4">
        <v>44817</v>
      </c>
      <c r="AM31" s="4">
        <v>44845</v>
      </c>
      <c r="AN31" s="5">
        <f t="shared" si="3"/>
        <v>299889.47413793101</v>
      </c>
      <c r="AO31" s="5">
        <v>347871.79</v>
      </c>
      <c r="AP31" s="5">
        <v>347871.79</v>
      </c>
      <c r="AQ31" s="5">
        <v>347871.79</v>
      </c>
      <c r="AR31" t="s">
        <v>291</v>
      </c>
      <c r="AS31" t="s">
        <v>292</v>
      </c>
      <c r="AT31" t="s">
        <v>293</v>
      </c>
      <c r="AU31" s="3" t="s">
        <v>509</v>
      </c>
      <c r="AV31" s="5">
        <f>34787.18*2</f>
        <v>69574.36</v>
      </c>
      <c r="AW31" s="4">
        <v>44845</v>
      </c>
      <c r="AX31" s="4">
        <v>44845</v>
      </c>
      <c r="AY31" s="11" t="s">
        <v>511</v>
      </c>
      <c r="AZ31" s="11"/>
      <c r="BA31" t="s">
        <v>351</v>
      </c>
      <c r="BB31" s="3" t="s">
        <v>352</v>
      </c>
      <c r="BC31">
        <v>23</v>
      </c>
      <c r="BD31" t="s">
        <v>255</v>
      </c>
      <c r="BE31">
        <v>1</v>
      </c>
      <c r="BF31" t="s">
        <v>305</v>
      </c>
      <c r="BG31" s="11" t="s">
        <v>672</v>
      </c>
      <c r="BH31" s="11" t="s">
        <v>672</v>
      </c>
      <c r="BI31" s="11" t="s">
        <v>512</v>
      </c>
      <c r="BK31" t="s">
        <v>295</v>
      </c>
      <c r="BL31" s="4">
        <v>44946</v>
      </c>
      <c r="BM31" s="4">
        <v>44946</v>
      </c>
      <c r="BN31" s="3" t="s">
        <v>838</v>
      </c>
    </row>
    <row r="32" spans="1:66" ht="90" x14ac:dyDescent="0.25">
      <c r="A32">
        <v>2022</v>
      </c>
      <c r="B32" s="4">
        <v>44835</v>
      </c>
      <c r="C32" s="4">
        <v>44926</v>
      </c>
      <c r="D32" t="s">
        <v>149</v>
      </c>
      <c r="E32" t="s">
        <v>151</v>
      </c>
      <c r="F32" t="s">
        <v>156</v>
      </c>
      <c r="G32" t="s">
        <v>515</v>
      </c>
      <c r="H32" s="3" t="s">
        <v>290</v>
      </c>
      <c r="I32" s="11" t="s">
        <v>435</v>
      </c>
      <c r="J32" s="3" t="s">
        <v>525</v>
      </c>
      <c r="K32">
        <v>24</v>
      </c>
      <c r="L32" t="s">
        <v>517</v>
      </c>
      <c r="M32" t="s">
        <v>518</v>
      </c>
      <c r="N32" t="s">
        <v>474</v>
      </c>
      <c r="O32" t="s">
        <v>289</v>
      </c>
      <c r="P32" t="s">
        <v>476</v>
      </c>
      <c r="Q32" t="s">
        <v>164</v>
      </c>
      <c r="R32" t="s">
        <v>519</v>
      </c>
      <c r="S32" t="s">
        <v>520</v>
      </c>
      <c r="T32" t="s">
        <v>521</v>
      </c>
      <c r="U32" t="s">
        <v>216</v>
      </c>
      <c r="V32" t="s">
        <v>522</v>
      </c>
      <c r="W32">
        <v>1</v>
      </c>
      <c r="X32" t="s">
        <v>523</v>
      </c>
      <c r="Y32">
        <v>2</v>
      </c>
      <c r="Z32" t="s">
        <v>524</v>
      </c>
      <c r="AA32">
        <v>29</v>
      </c>
      <c r="AB32" t="s">
        <v>240</v>
      </c>
      <c r="AC32">
        <v>90600</v>
      </c>
      <c r="AH32" t="s">
        <v>288</v>
      </c>
      <c r="AI32" t="s">
        <v>288</v>
      </c>
      <c r="AJ32" t="s">
        <v>526</v>
      </c>
      <c r="AK32" s="4">
        <v>44841</v>
      </c>
      <c r="AL32" s="4">
        <v>44844</v>
      </c>
      <c r="AM32" s="4">
        <v>44873</v>
      </c>
      <c r="AN32" s="5" t="s">
        <v>646</v>
      </c>
      <c r="AO32" s="5">
        <v>459186.47</v>
      </c>
      <c r="AP32" s="5">
        <v>459186.47</v>
      </c>
      <c r="AQ32" s="5">
        <v>459186.47</v>
      </c>
      <c r="AR32" t="s">
        <v>291</v>
      </c>
      <c r="AS32" t="s">
        <v>292</v>
      </c>
      <c r="AT32" t="s">
        <v>293</v>
      </c>
      <c r="AU32" s="3" t="s">
        <v>527</v>
      </c>
      <c r="AV32" s="5">
        <f>45918.65*2</f>
        <v>91837.3</v>
      </c>
      <c r="AW32" s="4">
        <v>44873</v>
      </c>
      <c r="AX32" s="4">
        <v>44873</v>
      </c>
      <c r="AY32" s="11" t="s">
        <v>528</v>
      </c>
      <c r="AZ32" s="11"/>
      <c r="BA32" t="s">
        <v>351</v>
      </c>
      <c r="BB32" s="3" t="s">
        <v>352</v>
      </c>
      <c r="BC32">
        <v>24</v>
      </c>
      <c r="BD32" t="s">
        <v>255</v>
      </c>
      <c r="BE32">
        <v>1</v>
      </c>
      <c r="BF32" t="s">
        <v>305</v>
      </c>
      <c r="BG32" s="11" t="s">
        <v>672</v>
      </c>
      <c r="BH32" s="11" t="s">
        <v>672</v>
      </c>
      <c r="BI32" s="3"/>
      <c r="BK32" t="s">
        <v>295</v>
      </c>
      <c r="BL32" s="4">
        <v>44946</v>
      </c>
      <c r="BM32" s="4">
        <v>44946</v>
      </c>
      <c r="BN32" s="3" t="s">
        <v>850</v>
      </c>
    </row>
    <row r="33" spans="1:66" ht="90" x14ac:dyDescent="0.25">
      <c r="A33">
        <v>2022</v>
      </c>
      <c r="B33" s="4">
        <v>44835</v>
      </c>
      <c r="C33" s="4">
        <v>44926</v>
      </c>
      <c r="D33" t="s">
        <v>149</v>
      </c>
      <c r="E33" t="s">
        <v>151</v>
      </c>
      <c r="F33" t="s">
        <v>156</v>
      </c>
      <c r="G33" t="s">
        <v>516</v>
      </c>
      <c r="H33" s="3" t="s">
        <v>290</v>
      </c>
      <c r="I33" s="11" t="s">
        <v>435</v>
      </c>
      <c r="J33" s="3" t="s">
        <v>529</v>
      </c>
      <c r="K33">
        <v>24</v>
      </c>
      <c r="L33" t="s">
        <v>517</v>
      </c>
      <c r="M33" t="s">
        <v>518</v>
      </c>
      <c r="N33" t="s">
        <v>474</v>
      </c>
      <c r="O33" t="s">
        <v>289</v>
      </c>
      <c r="P33" t="s">
        <v>476</v>
      </c>
      <c r="Q33" t="s">
        <v>164</v>
      </c>
      <c r="R33" t="s">
        <v>519</v>
      </c>
      <c r="S33" t="s">
        <v>520</v>
      </c>
      <c r="T33" t="s">
        <v>521</v>
      </c>
      <c r="U33" t="s">
        <v>216</v>
      </c>
      <c r="V33" t="s">
        <v>522</v>
      </c>
      <c r="W33">
        <v>2</v>
      </c>
      <c r="X33" t="s">
        <v>523</v>
      </c>
      <c r="Y33">
        <v>2</v>
      </c>
      <c r="Z33" t="s">
        <v>524</v>
      </c>
      <c r="AA33">
        <v>29</v>
      </c>
      <c r="AB33" t="s">
        <v>240</v>
      </c>
      <c r="AC33">
        <v>90600</v>
      </c>
      <c r="AH33" t="s">
        <v>288</v>
      </c>
      <c r="AI33" t="s">
        <v>288</v>
      </c>
      <c r="AJ33" t="s">
        <v>526</v>
      </c>
      <c r="AK33" s="4">
        <v>44841</v>
      </c>
      <c r="AL33" s="4">
        <v>44844</v>
      </c>
      <c r="AM33" s="4">
        <v>44873</v>
      </c>
      <c r="AN33" s="5">
        <f t="shared" si="3"/>
        <v>395850.4051724138</v>
      </c>
      <c r="AO33" s="5">
        <v>459186.47</v>
      </c>
      <c r="AP33">
        <v>459186.47</v>
      </c>
      <c r="AQ33" s="5">
        <v>459186.47</v>
      </c>
      <c r="AR33" t="s">
        <v>291</v>
      </c>
      <c r="AS33" t="s">
        <v>292</v>
      </c>
      <c r="AT33" t="s">
        <v>293</v>
      </c>
      <c r="AU33" s="3" t="s">
        <v>527</v>
      </c>
      <c r="AV33" s="5">
        <f t="shared" ref="AV33:AV34" si="5">45918.65*2</f>
        <v>91837.3</v>
      </c>
      <c r="AW33" s="4">
        <v>44873</v>
      </c>
      <c r="AX33" s="4">
        <v>44873</v>
      </c>
      <c r="AY33" s="11" t="s">
        <v>528</v>
      </c>
      <c r="AZ33" s="11"/>
      <c r="BA33" t="s">
        <v>351</v>
      </c>
      <c r="BB33" s="3" t="s">
        <v>352</v>
      </c>
      <c r="BC33">
        <v>25</v>
      </c>
      <c r="BD33" t="s">
        <v>255</v>
      </c>
      <c r="BE33">
        <v>1</v>
      </c>
      <c r="BF33" t="s">
        <v>305</v>
      </c>
      <c r="BG33" s="11" t="s">
        <v>672</v>
      </c>
      <c r="BH33" s="11" t="s">
        <v>672</v>
      </c>
      <c r="BI33" s="3"/>
      <c r="BK33" t="s">
        <v>295</v>
      </c>
      <c r="BL33" s="4">
        <v>44946</v>
      </c>
      <c r="BM33" s="4">
        <v>44946</v>
      </c>
      <c r="BN33" s="3" t="s">
        <v>850</v>
      </c>
    </row>
    <row r="34" spans="1:66" ht="90" x14ac:dyDescent="0.25">
      <c r="A34">
        <v>2022</v>
      </c>
      <c r="B34" s="4">
        <v>44835</v>
      </c>
      <c r="C34" s="4">
        <v>44926</v>
      </c>
      <c r="D34" t="s">
        <v>149</v>
      </c>
      <c r="E34" t="s">
        <v>151</v>
      </c>
      <c r="F34" t="s">
        <v>156</v>
      </c>
      <c r="G34" t="s">
        <v>514</v>
      </c>
      <c r="H34" s="3" t="s">
        <v>290</v>
      </c>
      <c r="I34" s="11" t="s">
        <v>435</v>
      </c>
      <c r="J34" s="3" t="s">
        <v>530</v>
      </c>
      <c r="K34">
        <v>24</v>
      </c>
      <c r="L34" t="s">
        <v>517</v>
      </c>
      <c r="M34" t="s">
        <v>518</v>
      </c>
      <c r="N34" t="s">
        <v>474</v>
      </c>
      <c r="O34" t="s">
        <v>289</v>
      </c>
      <c r="P34" t="s">
        <v>476</v>
      </c>
      <c r="Q34" t="s">
        <v>164</v>
      </c>
      <c r="R34" t="s">
        <v>519</v>
      </c>
      <c r="S34" t="s">
        <v>520</v>
      </c>
      <c r="T34" t="s">
        <v>521</v>
      </c>
      <c r="U34" t="s">
        <v>216</v>
      </c>
      <c r="V34" t="s">
        <v>522</v>
      </c>
      <c r="W34">
        <v>3</v>
      </c>
      <c r="X34" t="s">
        <v>523</v>
      </c>
      <c r="Y34">
        <v>2</v>
      </c>
      <c r="Z34" t="s">
        <v>524</v>
      </c>
      <c r="AA34">
        <v>29</v>
      </c>
      <c r="AB34" t="s">
        <v>240</v>
      </c>
      <c r="AC34">
        <v>90600</v>
      </c>
      <c r="AH34" t="s">
        <v>288</v>
      </c>
      <c r="AI34" t="s">
        <v>288</v>
      </c>
      <c r="AJ34" t="s">
        <v>526</v>
      </c>
      <c r="AK34" s="4">
        <v>44841</v>
      </c>
      <c r="AL34" s="4">
        <v>44844</v>
      </c>
      <c r="AM34" s="4">
        <v>44873</v>
      </c>
      <c r="AN34" s="5">
        <f t="shared" si="3"/>
        <v>395850.4051724138</v>
      </c>
      <c r="AO34" s="5">
        <v>459186.47</v>
      </c>
      <c r="AP34" s="5">
        <v>459186.47</v>
      </c>
      <c r="AQ34" s="5">
        <v>459186.47</v>
      </c>
      <c r="AR34" t="s">
        <v>291</v>
      </c>
      <c r="AS34" t="s">
        <v>292</v>
      </c>
      <c r="AT34" t="s">
        <v>293</v>
      </c>
      <c r="AU34" s="3" t="s">
        <v>527</v>
      </c>
      <c r="AV34" s="5">
        <f t="shared" si="5"/>
        <v>91837.3</v>
      </c>
      <c r="AW34" s="4">
        <v>44873</v>
      </c>
      <c r="AX34" s="4">
        <v>44873</v>
      </c>
      <c r="AY34" s="11" t="s">
        <v>528</v>
      </c>
      <c r="AZ34" s="11"/>
      <c r="BA34" t="s">
        <v>351</v>
      </c>
      <c r="BB34" s="3" t="s">
        <v>352</v>
      </c>
      <c r="BC34">
        <v>26</v>
      </c>
      <c r="BD34" t="s">
        <v>255</v>
      </c>
      <c r="BE34">
        <v>1</v>
      </c>
      <c r="BF34" t="s">
        <v>305</v>
      </c>
      <c r="BG34" s="11" t="s">
        <v>672</v>
      </c>
      <c r="BH34" s="11" t="s">
        <v>672</v>
      </c>
      <c r="BI34" s="11" t="s">
        <v>531</v>
      </c>
      <c r="BK34" t="s">
        <v>295</v>
      </c>
      <c r="BL34" s="4">
        <v>44946</v>
      </c>
      <c r="BM34" s="4">
        <v>44946</v>
      </c>
      <c r="BN34" s="3" t="s">
        <v>850</v>
      </c>
    </row>
    <row r="35" spans="1:66" ht="75" x14ac:dyDescent="0.25">
      <c r="A35">
        <v>2022</v>
      </c>
      <c r="B35" s="4">
        <v>44835</v>
      </c>
      <c r="C35" s="4">
        <v>44926</v>
      </c>
      <c r="D35" t="s">
        <v>149</v>
      </c>
      <c r="E35" t="s">
        <v>151</v>
      </c>
      <c r="F35" t="s">
        <v>156</v>
      </c>
      <c r="G35" t="s">
        <v>315</v>
      </c>
      <c r="H35" s="3" t="s">
        <v>290</v>
      </c>
      <c r="I35" s="11" t="s">
        <v>435</v>
      </c>
      <c r="J35" s="3" t="s">
        <v>348</v>
      </c>
      <c r="K35">
        <v>25</v>
      </c>
      <c r="L35" t="s">
        <v>392</v>
      </c>
      <c r="M35" t="s">
        <v>393</v>
      </c>
      <c r="N35" t="s">
        <v>394</v>
      </c>
      <c r="O35" t="s">
        <v>289</v>
      </c>
      <c r="P35" t="s">
        <v>412</v>
      </c>
      <c r="Q35" t="s">
        <v>164</v>
      </c>
      <c r="R35" t="s">
        <v>506</v>
      </c>
      <c r="S35">
        <v>27</v>
      </c>
      <c r="T35" t="s">
        <v>379</v>
      </c>
      <c r="U35" t="s">
        <v>189</v>
      </c>
      <c r="V35" t="s">
        <v>423</v>
      </c>
      <c r="W35">
        <v>1</v>
      </c>
      <c r="X35" t="s">
        <v>424</v>
      </c>
      <c r="Y35">
        <v>31</v>
      </c>
      <c r="Z35" t="s">
        <v>425</v>
      </c>
      <c r="AA35">
        <v>29</v>
      </c>
      <c r="AB35" t="s">
        <v>240</v>
      </c>
      <c r="AC35">
        <v>90430</v>
      </c>
      <c r="AH35" t="s">
        <v>288</v>
      </c>
      <c r="AI35" t="s">
        <v>288</v>
      </c>
      <c r="AJ35" t="s">
        <v>426</v>
      </c>
      <c r="AK35" s="4">
        <v>44788</v>
      </c>
      <c r="AL35" s="4">
        <v>44790</v>
      </c>
      <c r="AM35" s="4">
        <v>44820</v>
      </c>
      <c r="AN35" s="5">
        <f t="shared" si="3"/>
        <v>234347.77586206896</v>
      </c>
      <c r="AO35" s="5">
        <v>271843.42</v>
      </c>
      <c r="AP35" s="5">
        <v>271843.42</v>
      </c>
      <c r="AQ35" s="5">
        <v>271843.42</v>
      </c>
      <c r="AR35" t="s">
        <v>291</v>
      </c>
      <c r="AS35" t="s">
        <v>292</v>
      </c>
      <c r="AT35" t="s">
        <v>293</v>
      </c>
      <c r="AU35" s="3" t="s">
        <v>544</v>
      </c>
      <c r="AV35" s="5">
        <f>27184.34*2</f>
        <v>54368.68</v>
      </c>
      <c r="AW35" s="4">
        <v>44820</v>
      </c>
      <c r="AX35" s="4">
        <v>44820</v>
      </c>
      <c r="AY35" s="11" t="s">
        <v>546</v>
      </c>
      <c r="AZ35" s="11"/>
      <c r="BA35" t="s">
        <v>351</v>
      </c>
      <c r="BB35" s="3" t="s">
        <v>352</v>
      </c>
      <c r="BC35">
        <v>27</v>
      </c>
      <c r="BD35" t="s">
        <v>255</v>
      </c>
      <c r="BE35">
        <v>1</v>
      </c>
      <c r="BF35" t="s">
        <v>305</v>
      </c>
      <c r="BG35" s="11" t="s">
        <v>672</v>
      </c>
      <c r="BH35" s="11" t="s">
        <v>672</v>
      </c>
      <c r="BI35" s="11" t="s">
        <v>536</v>
      </c>
      <c r="BK35" t="s">
        <v>295</v>
      </c>
      <c r="BL35" s="4">
        <v>44946</v>
      </c>
      <c r="BM35" s="4">
        <v>44946</v>
      </c>
      <c r="BN35" s="3" t="s">
        <v>838</v>
      </c>
    </row>
    <row r="36" spans="1:66" ht="90" x14ac:dyDescent="0.25">
      <c r="A36">
        <v>2022</v>
      </c>
      <c r="B36" s="4">
        <v>44835</v>
      </c>
      <c r="C36" s="4">
        <v>44926</v>
      </c>
      <c r="D36" t="s">
        <v>149</v>
      </c>
      <c r="E36" t="s">
        <v>151</v>
      </c>
      <c r="F36" t="s">
        <v>156</v>
      </c>
      <c r="G36" t="s">
        <v>548</v>
      </c>
      <c r="H36" s="3" t="s">
        <v>290</v>
      </c>
      <c r="I36" s="11" t="s">
        <v>435</v>
      </c>
      <c r="J36" s="3" t="s">
        <v>549</v>
      </c>
      <c r="K36">
        <v>26</v>
      </c>
      <c r="L36" t="s">
        <v>296</v>
      </c>
      <c r="M36" t="s">
        <v>417</v>
      </c>
      <c r="N36" t="s">
        <v>298</v>
      </c>
      <c r="O36" t="s">
        <v>289</v>
      </c>
      <c r="P36" t="s">
        <v>299</v>
      </c>
      <c r="Q36" t="s">
        <v>164</v>
      </c>
      <c r="R36" t="s">
        <v>453</v>
      </c>
      <c r="S36">
        <v>111</v>
      </c>
      <c r="T36" t="s">
        <v>379</v>
      </c>
      <c r="U36" t="s">
        <v>189</v>
      </c>
      <c r="V36" t="s">
        <v>300</v>
      </c>
      <c r="W36">
        <v>1</v>
      </c>
      <c r="X36" t="s">
        <v>667</v>
      </c>
      <c r="Y36">
        <v>10</v>
      </c>
      <c r="Z36" t="s">
        <v>454</v>
      </c>
      <c r="AA36">
        <v>29</v>
      </c>
      <c r="AB36" t="s">
        <v>240</v>
      </c>
      <c r="AC36">
        <v>90800</v>
      </c>
      <c r="AH36" t="s">
        <v>288</v>
      </c>
      <c r="AI36" t="s">
        <v>288</v>
      </c>
      <c r="AJ36" t="s">
        <v>558</v>
      </c>
      <c r="AK36" s="4">
        <v>44825</v>
      </c>
      <c r="AL36" s="4">
        <v>44827</v>
      </c>
      <c r="AM36" s="4">
        <v>44858</v>
      </c>
      <c r="AN36" s="5">
        <f t="shared" si="3"/>
        <v>233561.18103448275</v>
      </c>
      <c r="AO36" s="5">
        <v>270930.96999999997</v>
      </c>
      <c r="AP36" s="5">
        <v>270930.96999999997</v>
      </c>
      <c r="AQ36" s="5">
        <v>270930.96999999997</v>
      </c>
      <c r="AR36" t="s">
        <v>291</v>
      </c>
      <c r="AS36" t="s">
        <v>292</v>
      </c>
      <c r="AT36" t="s">
        <v>293</v>
      </c>
      <c r="AU36" s="3" t="s">
        <v>553</v>
      </c>
      <c r="AV36" s="5">
        <f>27093.1*2</f>
        <v>54186.2</v>
      </c>
      <c r="AW36" s="4">
        <v>44858</v>
      </c>
      <c r="AX36" s="4">
        <v>44858</v>
      </c>
      <c r="AY36" s="11" t="s">
        <v>550</v>
      </c>
      <c r="AZ36" s="11"/>
      <c r="BA36" t="s">
        <v>351</v>
      </c>
      <c r="BB36" s="3" t="s">
        <v>352</v>
      </c>
      <c r="BC36">
        <v>28</v>
      </c>
      <c r="BD36" t="s">
        <v>255</v>
      </c>
      <c r="BE36">
        <v>1</v>
      </c>
      <c r="BF36" t="s">
        <v>305</v>
      </c>
      <c r="BG36" s="11" t="s">
        <v>672</v>
      </c>
      <c r="BH36" s="11" t="s">
        <v>672</v>
      </c>
      <c r="BI36" s="11" t="s">
        <v>552</v>
      </c>
      <c r="BK36" t="s">
        <v>295</v>
      </c>
      <c r="BL36" s="4">
        <v>44946</v>
      </c>
      <c r="BM36" s="4">
        <v>44946</v>
      </c>
      <c r="BN36" s="3" t="s">
        <v>849</v>
      </c>
    </row>
    <row r="37" spans="1:66" ht="90" x14ac:dyDescent="0.25">
      <c r="A37">
        <v>2022</v>
      </c>
      <c r="B37" s="4">
        <v>44835</v>
      </c>
      <c r="C37" s="4">
        <v>44926</v>
      </c>
      <c r="D37" t="s">
        <v>149</v>
      </c>
      <c r="E37" t="s">
        <v>151</v>
      </c>
      <c r="F37" t="s">
        <v>156</v>
      </c>
      <c r="G37" t="s">
        <v>554</v>
      </c>
      <c r="H37" s="3" t="s">
        <v>290</v>
      </c>
      <c r="I37" s="11" t="s">
        <v>435</v>
      </c>
      <c r="J37" s="3" t="s">
        <v>556</v>
      </c>
      <c r="K37">
        <v>26</v>
      </c>
      <c r="L37" t="s">
        <v>296</v>
      </c>
      <c r="M37" t="s">
        <v>417</v>
      </c>
      <c r="N37" t="s">
        <v>298</v>
      </c>
      <c r="O37" t="s">
        <v>289</v>
      </c>
      <c r="P37" t="s">
        <v>299</v>
      </c>
      <c r="Q37" t="s">
        <v>164</v>
      </c>
      <c r="R37" t="s">
        <v>463</v>
      </c>
      <c r="S37">
        <v>111</v>
      </c>
      <c r="T37" t="s">
        <v>379</v>
      </c>
      <c r="U37" t="s">
        <v>189</v>
      </c>
      <c r="V37" t="s">
        <v>300</v>
      </c>
      <c r="W37">
        <v>1</v>
      </c>
      <c r="X37" t="s">
        <v>667</v>
      </c>
      <c r="Y37">
        <v>10</v>
      </c>
      <c r="Z37" t="s">
        <v>455</v>
      </c>
      <c r="AA37">
        <v>29</v>
      </c>
      <c r="AB37" t="s">
        <v>240</v>
      </c>
      <c r="AC37">
        <v>90800</v>
      </c>
      <c r="AH37" t="s">
        <v>288</v>
      </c>
      <c r="AI37" t="s">
        <v>288</v>
      </c>
      <c r="AJ37" t="s">
        <v>559</v>
      </c>
      <c r="AK37" s="4">
        <v>44825</v>
      </c>
      <c r="AL37" s="4">
        <v>44827</v>
      </c>
      <c r="AM37" s="4">
        <v>44858</v>
      </c>
      <c r="AN37" s="5">
        <f t="shared" si="3"/>
        <v>233561.18103448275</v>
      </c>
      <c r="AO37" s="5">
        <v>270930.96999999997</v>
      </c>
      <c r="AP37" s="5">
        <v>270930.96999999997</v>
      </c>
      <c r="AQ37" s="5">
        <v>270930.96999999997</v>
      </c>
      <c r="AR37" t="s">
        <v>291</v>
      </c>
      <c r="AS37" t="s">
        <v>292</v>
      </c>
      <c r="AT37" t="s">
        <v>293</v>
      </c>
      <c r="AU37" s="3" t="s">
        <v>573</v>
      </c>
      <c r="AV37" s="5">
        <f>27093.1*2</f>
        <v>54186.2</v>
      </c>
      <c r="AW37" s="4">
        <v>44858</v>
      </c>
      <c r="AX37" s="4">
        <v>44858</v>
      </c>
      <c r="AY37" s="11" t="s">
        <v>550</v>
      </c>
      <c r="AZ37" s="11"/>
      <c r="BA37" t="s">
        <v>351</v>
      </c>
      <c r="BB37" s="3" t="s">
        <v>352</v>
      </c>
      <c r="BC37">
        <v>29</v>
      </c>
      <c r="BD37" t="s">
        <v>255</v>
      </c>
      <c r="BE37">
        <v>1</v>
      </c>
      <c r="BF37" t="s">
        <v>305</v>
      </c>
      <c r="BG37" s="11" t="s">
        <v>672</v>
      </c>
      <c r="BH37" s="11" t="s">
        <v>672</v>
      </c>
      <c r="BI37" s="3"/>
      <c r="BK37" t="s">
        <v>295</v>
      </c>
      <c r="BL37" s="4">
        <v>44946</v>
      </c>
      <c r="BM37" s="4">
        <v>44946</v>
      </c>
      <c r="BN37" s="3" t="s">
        <v>849</v>
      </c>
    </row>
    <row r="38" spans="1:66" ht="106.5" customHeight="1" x14ac:dyDescent="0.25">
      <c r="A38">
        <v>2022</v>
      </c>
      <c r="B38" s="4">
        <v>44835</v>
      </c>
      <c r="C38" s="4">
        <v>44926</v>
      </c>
      <c r="D38" t="s">
        <v>149</v>
      </c>
      <c r="E38" t="s">
        <v>151</v>
      </c>
      <c r="F38" t="s">
        <v>156</v>
      </c>
      <c r="G38" t="s">
        <v>561</v>
      </c>
      <c r="H38" s="3" t="s">
        <v>290</v>
      </c>
      <c r="I38" s="11" t="s">
        <v>435</v>
      </c>
      <c r="J38" s="3" t="s">
        <v>566</v>
      </c>
      <c r="K38">
        <v>27</v>
      </c>
      <c r="L38" t="s">
        <v>362</v>
      </c>
      <c r="M38" t="s">
        <v>567</v>
      </c>
      <c r="N38" t="s">
        <v>364</v>
      </c>
      <c r="O38" t="s">
        <v>289</v>
      </c>
      <c r="P38" t="s">
        <v>372</v>
      </c>
      <c r="Q38" t="s">
        <v>164</v>
      </c>
      <c r="R38" t="s">
        <v>568</v>
      </c>
      <c r="S38">
        <v>22</v>
      </c>
      <c r="T38" t="s">
        <v>557</v>
      </c>
      <c r="U38" t="s">
        <v>191</v>
      </c>
      <c r="V38" t="s">
        <v>569</v>
      </c>
      <c r="W38">
        <v>1</v>
      </c>
      <c r="X38" t="s">
        <v>570</v>
      </c>
      <c r="Y38">
        <v>24</v>
      </c>
      <c r="Z38" t="s">
        <v>571</v>
      </c>
      <c r="AA38">
        <v>29</v>
      </c>
      <c r="AB38" t="s">
        <v>240</v>
      </c>
      <c r="AC38">
        <v>90140</v>
      </c>
      <c r="AH38" t="s">
        <v>288</v>
      </c>
      <c r="AI38" t="s">
        <v>288</v>
      </c>
      <c r="AJ38" t="s">
        <v>572</v>
      </c>
      <c r="AK38" s="4">
        <v>44827</v>
      </c>
      <c r="AL38" s="4">
        <v>44830</v>
      </c>
      <c r="AM38" s="4">
        <v>44859</v>
      </c>
      <c r="AN38" s="5">
        <f t="shared" si="3"/>
        <v>277399.47413793107</v>
      </c>
      <c r="AO38" s="5">
        <v>321783.39</v>
      </c>
      <c r="AP38" s="5">
        <v>321783.39</v>
      </c>
      <c r="AQ38" s="5">
        <v>321783.39</v>
      </c>
      <c r="AR38" t="s">
        <v>291</v>
      </c>
      <c r="AS38" t="s">
        <v>292</v>
      </c>
      <c r="AT38" t="s">
        <v>293</v>
      </c>
      <c r="AU38" s="3" t="s">
        <v>593</v>
      </c>
      <c r="AV38" s="5">
        <f>31178.34*2</f>
        <v>62356.68</v>
      </c>
      <c r="AW38" s="4">
        <v>44859</v>
      </c>
      <c r="AX38" s="4">
        <v>44859</v>
      </c>
      <c r="AY38" s="12" t="s">
        <v>575</v>
      </c>
      <c r="AZ38" s="11"/>
      <c r="BA38" t="s">
        <v>351</v>
      </c>
      <c r="BB38" s="3" t="s">
        <v>352</v>
      </c>
      <c r="BC38">
        <v>30</v>
      </c>
      <c r="BD38" t="s">
        <v>255</v>
      </c>
      <c r="BE38">
        <v>1</v>
      </c>
      <c r="BF38" t="s">
        <v>305</v>
      </c>
      <c r="BG38" s="11" t="s">
        <v>672</v>
      </c>
      <c r="BH38" s="11" t="s">
        <v>672</v>
      </c>
      <c r="BK38" t="s">
        <v>295</v>
      </c>
      <c r="BL38" s="4">
        <v>44946</v>
      </c>
      <c r="BM38" s="4">
        <v>44946</v>
      </c>
      <c r="BN38" s="3" t="s">
        <v>848</v>
      </c>
    </row>
    <row r="39" spans="1:66" ht="102" customHeight="1" x14ac:dyDescent="0.25">
      <c r="A39">
        <v>2022</v>
      </c>
      <c r="B39" s="4">
        <v>44835</v>
      </c>
      <c r="C39" s="4">
        <v>44926</v>
      </c>
      <c r="D39" t="s">
        <v>149</v>
      </c>
      <c r="E39" t="s">
        <v>151</v>
      </c>
      <c r="F39" t="s">
        <v>156</v>
      </c>
      <c r="G39" t="s">
        <v>562</v>
      </c>
      <c r="H39" s="3" t="s">
        <v>290</v>
      </c>
      <c r="I39" s="11" t="s">
        <v>435</v>
      </c>
      <c r="J39" s="3" t="s">
        <v>578</v>
      </c>
      <c r="K39">
        <v>27</v>
      </c>
      <c r="L39" t="s">
        <v>362</v>
      </c>
      <c r="M39" t="s">
        <v>567</v>
      </c>
      <c r="N39" t="s">
        <v>364</v>
      </c>
      <c r="O39" t="s">
        <v>289</v>
      </c>
      <c r="P39" t="s">
        <v>372</v>
      </c>
      <c r="Q39" t="s">
        <v>164</v>
      </c>
      <c r="R39" t="s">
        <v>568</v>
      </c>
      <c r="S39">
        <v>22</v>
      </c>
      <c r="T39" t="s">
        <v>557</v>
      </c>
      <c r="U39" t="s">
        <v>191</v>
      </c>
      <c r="V39" t="s">
        <v>569</v>
      </c>
      <c r="W39">
        <v>1</v>
      </c>
      <c r="X39" t="s">
        <v>570</v>
      </c>
      <c r="Y39">
        <v>24</v>
      </c>
      <c r="Z39" t="s">
        <v>571</v>
      </c>
      <c r="AA39">
        <v>29</v>
      </c>
      <c r="AB39" t="s">
        <v>240</v>
      </c>
      <c r="AC39">
        <v>90140</v>
      </c>
      <c r="AH39" t="s">
        <v>288</v>
      </c>
      <c r="AI39" t="s">
        <v>288</v>
      </c>
      <c r="AJ39" t="s">
        <v>572</v>
      </c>
      <c r="AK39" s="4">
        <v>44827</v>
      </c>
      <c r="AL39" s="4">
        <v>44830</v>
      </c>
      <c r="AM39" s="4">
        <v>44859</v>
      </c>
      <c r="AN39" s="5">
        <f t="shared" si="3"/>
        <v>277399.47413793107</v>
      </c>
      <c r="AO39" s="5">
        <v>321783.39</v>
      </c>
      <c r="AP39" s="5">
        <v>321783.39</v>
      </c>
      <c r="AQ39" s="5">
        <v>321783.39</v>
      </c>
      <c r="AR39" t="s">
        <v>291</v>
      </c>
      <c r="AS39" t="s">
        <v>292</v>
      </c>
      <c r="AT39" t="s">
        <v>293</v>
      </c>
      <c r="AU39" s="3" t="s">
        <v>574</v>
      </c>
      <c r="AV39" s="5">
        <f>31178.34*2</f>
        <v>62356.68</v>
      </c>
      <c r="AW39" s="4">
        <v>44859</v>
      </c>
      <c r="AX39" s="4">
        <v>44859</v>
      </c>
      <c r="AY39" s="12" t="s">
        <v>575</v>
      </c>
      <c r="AZ39" s="11"/>
      <c r="BA39" t="s">
        <v>351</v>
      </c>
      <c r="BB39" s="3" t="s">
        <v>352</v>
      </c>
      <c r="BC39">
        <v>31</v>
      </c>
      <c r="BD39" t="s">
        <v>255</v>
      </c>
      <c r="BE39">
        <v>1</v>
      </c>
      <c r="BF39" t="s">
        <v>305</v>
      </c>
      <c r="BG39" s="11" t="s">
        <v>672</v>
      </c>
      <c r="BH39" s="11" t="s">
        <v>672</v>
      </c>
      <c r="BK39" t="s">
        <v>295</v>
      </c>
      <c r="BL39" s="4">
        <v>44946</v>
      </c>
      <c r="BM39" s="4">
        <v>44946</v>
      </c>
      <c r="BN39" s="3" t="s">
        <v>848</v>
      </c>
    </row>
    <row r="40" spans="1:66" ht="75" x14ac:dyDescent="0.25">
      <c r="A40">
        <v>2022</v>
      </c>
      <c r="B40" s="4">
        <v>44835</v>
      </c>
      <c r="C40" s="4">
        <v>44926</v>
      </c>
      <c r="D40" t="s">
        <v>149</v>
      </c>
      <c r="E40" t="s">
        <v>151</v>
      </c>
      <c r="F40" t="s">
        <v>156</v>
      </c>
      <c r="G40" t="s">
        <v>563</v>
      </c>
      <c r="H40" s="3" t="s">
        <v>290</v>
      </c>
      <c r="I40" s="11" t="s">
        <v>435</v>
      </c>
      <c r="J40" s="3" t="s">
        <v>579</v>
      </c>
      <c r="K40">
        <v>28</v>
      </c>
      <c r="L40" t="s">
        <v>356</v>
      </c>
      <c r="M40" t="s">
        <v>354</v>
      </c>
      <c r="N40" t="s">
        <v>355</v>
      </c>
      <c r="O40" t="s">
        <v>343</v>
      </c>
      <c r="P40" t="s">
        <v>357</v>
      </c>
      <c r="Q40" t="s">
        <v>164</v>
      </c>
      <c r="R40" t="s">
        <v>358</v>
      </c>
      <c r="S40">
        <v>201</v>
      </c>
      <c r="T40">
        <v>3</v>
      </c>
      <c r="U40" t="s">
        <v>189</v>
      </c>
      <c r="V40" t="s">
        <v>359</v>
      </c>
      <c r="W40">
        <v>1</v>
      </c>
      <c r="X40" t="s">
        <v>360</v>
      </c>
      <c r="Y40">
        <v>13</v>
      </c>
      <c r="Z40" t="s">
        <v>360</v>
      </c>
      <c r="AA40">
        <v>29</v>
      </c>
      <c r="AB40" t="s">
        <v>240</v>
      </c>
      <c r="AC40">
        <v>90507</v>
      </c>
      <c r="AH40" t="s">
        <v>288</v>
      </c>
      <c r="AI40" t="s">
        <v>288</v>
      </c>
      <c r="AJ40" t="s">
        <v>580</v>
      </c>
      <c r="AK40" s="4">
        <v>44806</v>
      </c>
      <c r="AL40" s="4">
        <v>44809</v>
      </c>
      <c r="AM40" s="4">
        <v>44838</v>
      </c>
      <c r="AN40" s="5">
        <f t="shared" si="3"/>
        <v>366390.83620689658</v>
      </c>
      <c r="AO40" s="5">
        <v>425013.37</v>
      </c>
      <c r="AP40" s="5">
        <v>425013.37</v>
      </c>
      <c r="AQ40" s="5">
        <v>425013.37</v>
      </c>
      <c r="AR40" t="s">
        <v>291</v>
      </c>
      <c r="AS40" t="s">
        <v>292</v>
      </c>
      <c r="AT40" t="s">
        <v>293</v>
      </c>
      <c r="AU40" s="3" t="s">
        <v>581</v>
      </c>
      <c r="AV40" s="5">
        <f>42501.34*2</f>
        <v>85002.68</v>
      </c>
      <c r="AW40" s="4">
        <v>44838</v>
      </c>
      <c r="AX40" s="4">
        <v>44838</v>
      </c>
      <c r="AY40" s="11" t="s">
        <v>582</v>
      </c>
      <c r="AZ40" s="11"/>
      <c r="BA40" t="s">
        <v>351</v>
      </c>
      <c r="BB40" s="3" t="s">
        <v>352</v>
      </c>
      <c r="BC40">
        <v>32</v>
      </c>
      <c r="BD40" t="s">
        <v>255</v>
      </c>
      <c r="BE40">
        <v>1</v>
      </c>
      <c r="BF40" t="s">
        <v>305</v>
      </c>
      <c r="BG40" s="11" t="s">
        <v>672</v>
      </c>
      <c r="BH40" s="11" t="s">
        <v>672</v>
      </c>
      <c r="BK40" t="s">
        <v>295</v>
      </c>
      <c r="BL40" s="4">
        <v>44946</v>
      </c>
      <c r="BM40" s="4">
        <v>44946</v>
      </c>
      <c r="BN40" s="3" t="s">
        <v>838</v>
      </c>
    </row>
    <row r="41" spans="1:66" ht="105" x14ac:dyDescent="0.25">
      <c r="A41">
        <v>2022</v>
      </c>
      <c r="B41" s="4">
        <v>44835</v>
      </c>
      <c r="C41" s="4">
        <v>44926</v>
      </c>
      <c r="D41" t="s">
        <v>149</v>
      </c>
      <c r="E41" t="s">
        <v>151</v>
      </c>
      <c r="F41" t="s">
        <v>156</v>
      </c>
      <c r="G41" t="s">
        <v>564</v>
      </c>
      <c r="H41" s="3" t="s">
        <v>290</v>
      </c>
      <c r="I41" s="11" t="s">
        <v>435</v>
      </c>
      <c r="J41" s="3" t="s">
        <v>587</v>
      </c>
      <c r="K41">
        <v>29</v>
      </c>
      <c r="L41" t="s">
        <v>586</v>
      </c>
      <c r="M41" t="s">
        <v>584</v>
      </c>
      <c r="N41" t="s">
        <v>585</v>
      </c>
      <c r="O41" t="s">
        <v>343</v>
      </c>
      <c r="P41" t="s">
        <v>589</v>
      </c>
      <c r="Q41" t="s">
        <v>164</v>
      </c>
      <c r="R41" t="s">
        <v>590</v>
      </c>
      <c r="S41">
        <v>6</v>
      </c>
      <c r="T41" t="s">
        <v>557</v>
      </c>
      <c r="U41" t="s">
        <v>189</v>
      </c>
      <c r="V41" t="s">
        <v>591</v>
      </c>
      <c r="W41">
        <v>1</v>
      </c>
      <c r="X41" t="s">
        <v>446</v>
      </c>
      <c r="Y41">
        <v>33</v>
      </c>
      <c r="Z41" t="s">
        <v>446</v>
      </c>
      <c r="AA41">
        <v>29</v>
      </c>
      <c r="AB41" t="s">
        <v>240</v>
      </c>
      <c r="AC41">
        <v>90114</v>
      </c>
      <c r="AH41" t="s">
        <v>288</v>
      </c>
      <c r="AI41" t="s">
        <v>288</v>
      </c>
      <c r="AJ41" t="s">
        <v>592</v>
      </c>
      <c r="AK41" s="4">
        <v>44818</v>
      </c>
      <c r="AL41" s="4">
        <v>44825</v>
      </c>
      <c r="AM41" s="4">
        <v>44854</v>
      </c>
      <c r="AN41" s="5">
        <f t="shared" si="3"/>
        <v>305006.8448275862</v>
      </c>
      <c r="AO41" s="5">
        <v>353807.94</v>
      </c>
      <c r="AP41" s="5">
        <v>262161.34999999998</v>
      </c>
      <c r="AQ41" s="5">
        <v>262161.34999999998</v>
      </c>
      <c r="AR41" t="s">
        <v>291</v>
      </c>
      <c r="AS41" t="s">
        <v>292</v>
      </c>
      <c r="AT41" t="s">
        <v>293</v>
      </c>
      <c r="AU41" s="3" t="s">
        <v>594</v>
      </c>
      <c r="AV41" s="5">
        <f>35380.79*2</f>
        <v>70761.58</v>
      </c>
      <c r="AW41" s="4">
        <v>44854</v>
      </c>
      <c r="AX41" s="4">
        <v>44854</v>
      </c>
      <c r="AY41" s="11" t="s">
        <v>599</v>
      </c>
      <c r="AZ41" s="11"/>
      <c r="BA41" t="s">
        <v>351</v>
      </c>
      <c r="BB41" s="3" t="s">
        <v>352</v>
      </c>
      <c r="BC41">
        <v>33</v>
      </c>
      <c r="BD41" t="s">
        <v>255</v>
      </c>
      <c r="BE41">
        <v>1</v>
      </c>
      <c r="BF41" t="s">
        <v>305</v>
      </c>
      <c r="BG41" s="11" t="s">
        <v>672</v>
      </c>
      <c r="BH41" s="11" t="s">
        <v>672</v>
      </c>
      <c r="BI41" s="6" t="s">
        <v>600</v>
      </c>
      <c r="BK41" t="s">
        <v>295</v>
      </c>
      <c r="BL41" s="4">
        <v>44946</v>
      </c>
      <c r="BM41" s="4">
        <v>44946</v>
      </c>
      <c r="BN41" s="3" t="s">
        <v>847</v>
      </c>
    </row>
    <row r="42" spans="1:66" ht="105" x14ac:dyDescent="0.25">
      <c r="A42">
        <v>2022</v>
      </c>
      <c r="B42" s="4">
        <v>44835</v>
      </c>
      <c r="C42" s="4">
        <v>44926</v>
      </c>
      <c r="D42" t="s">
        <v>149</v>
      </c>
      <c r="E42" t="s">
        <v>151</v>
      </c>
      <c r="F42" t="s">
        <v>156</v>
      </c>
      <c r="G42" t="s">
        <v>565</v>
      </c>
      <c r="H42" s="3" t="s">
        <v>290</v>
      </c>
      <c r="I42" s="11" t="s">
        <v>435</v>
      </c>
      <c r="J42" s="3" t="s">
        <v>588</v>
      </c>
      <c r="K42">
        <v>29</v>
      </c>
      <c r="L42" t="s">
        <v>586</v>
      </c>
      <c r="M42" t="s">
        <v>584</v>
      </c>
      <c r="N42" t="s">
        <v>585</v>
      </c>
      <c r="O42" t="s">
        <v>343</v>
      </c>
      <c r="P42" t="s">
        <v>595</v>
      </c>
      <c r="Q42" t="s">
        <v>164</v>
      </c>
      <c r="R42" t="s">
        <v>590</v>
      </c>
      <c r="S42">
        <v>7</v>
      </c>
      <c r="T42" t="s">
        <v>557</v>
      </c>
      <c r="U42" t="s">
        <v>189</v>
      </c>
      <c r="V42" t="s">
        <v>591</v>
      </c>
      <c r="W42">
        <v>1</v>
      </c>
      <c r="X42" t="s">
        <v>446</v>
      </c>
      <c r="Y42">
        <v>33</v>
      </c>
      <c r="Z42" t="s">
        <v>446</v>
      </c>
      <c r="AA42">
        <v>29</v>
      </c>
      <c r="AB42" t="s">
        <v>240</v>
      </c>
      <c r="AC42">
        <v>90114</v>
      </c>
      <c r="AH42" t="s">
        <v>288</v>
      </c>
      <c r="AI42" t="s">
        <v>288</v>
      </c>
      <c r="AJ42" t="s">
        <v>596</v>
      </c>
      <c r="AK42" s="4">
        <v>44818</v>
      </c>
      <c r="AL42" s="4">
        <v>44825</v>
      </c>
      <c r="AM42" s="4">
        <v>44854</v>
      </c>
      <c r="AN42" s="5">
        <f t="shared" ref="AN42:AN70" si="6">AO42/1.16</f>
        <v>305006.8448275862</v>
      </c>
      <c r="AO42" s="5">
        <v>353807.94</v>
      </c>
      <c r="AP42" s="5">
        <v>353807.94</v>
      </c>
      <c r="AQ42" s="5">
        <v>353807.94</v>
      </c>
      <c r="AR42" t="s">
        <v>291</v>
      </c>
      <c r="AS42" t="s">
        <v>292</v>
      </c>
      <c r="AT42" t="s">
        <v>293</v>
      </c>
      <c r="AU42" s="3" t="s">
        <v>594</v>
      </c>
      <c r="AV42" s="5">
        <f>35380.79*2</f>
        <v>70761.58</v>
      </c>
      <c r="AW42" s="4">
        <v>44854</v>
      </c>
      <c r="AX42" s="4">
        <v>44854</v>
      </c>
      <c r="AY42" s="11" t="s">
        <v>599</v>
      </c>
      <c r="AZ42" s="11"/>
      <c r="BA42" t="s">
        <v>351</v>
      </c>
      <c r="BB42" s="3" t="s">
        <v>352</v>
      </c>
      <c r="BC42">
        <v>34</v>
      </c>
      <c r="BD42" t="s">
        <v>255</v>
      </c>
      <c r="BE42">
        <v>1</v>
      </c>
      <c r="BF42" t="s">
        <v>305</v>
      </c>
      <c r="BG42" s="11" t="s">
        <v>672</v>
      </c>
      <c r="BH42" s="11" t="s">
        <v>672</v>
      </c>
      <c r="BI42" s="6" t="s">
        <v>600</v>
      </c>
      <c r="BK42" t="s">
        <v>295</v>
      </c>
      <c r="BL42" s="4">
        <v>44946</v>
      </c>
      <c r="BM42" s="4">
        <v>44946</v>
      </c>
      <c r="BN42" s="3" t="s">
        <v>847</v>
      </c>
    </row>
    <row r="43" spans="1:66" ht="120" x14ac:dyDescent="0.25">
      <c r="A43">
        <v>2022</v>
      </c>
      <c r="B43" s="4">
        <v>44835</v>
      </c>
      <c r="C43" s="4">
        <v>44926</v>
      </c>
      <c r="D43" t="s">
        <v>149</v>
      </c>
      <c r="E43" t="s">
        <v>151</v>
      </c>
      <c r="F43" t="s">
        <v>156</v>
      </c>
      <c r="G43" t="s">
        <v>605</v>
      </c>
      <c r="H43" s="3" t="s">
        <v>290</v>
      </c>
      <c r="I43" s="11" t="s">
        <v>435</v>
      </c>
      <c r="J43" s="3" t="s">
        <v>609</v>
      </c>
      <c r="K43">
        <v>30</v>
      </c>
      <c r="L43" s="3" t="s">
        <v>611</v>
      </c>
      <c r="M43" t="s">
        <v>612</v>
      </c>
      <c r="N43" s="3" t="s">
        <v>613</v>
      </c>
      <c r="O43" t="s">
        <v>289</v>
      </c>
      <c r="P43" s="3" t="s">
        <v>614</v>
      </c>
      <c r="Q43" t="s">
        <v>164</v>
      </c>
      <c r="R43" s="3" t="s">
        <v>615</v>
      </c>
      <c r="S43">
        <v>10</v>
      </c>
      <c r="T43" s="3" t="s">
        <v>557</v>
      </c>
      <c r="U43" t="s">
        <v>212</v>
      </c>
      <c r="V43" s="3" t="s">
        <v>423</v>
      </c>
      <c r="W43">
        <v>1</v>
      </c>
      <c r="X43" s="3" t="s">
        <v>616</v>
      </c>
      <c r="Y43">
        <v>18</v>
      </c>
      <c r="Z43" s="3" t="s">
        <v>616</v>
      </c>
      <c r="AA43">
        <v>29</v>
      </c>
      <c r="AB43" t="s">
        <v>240</v>
      </c>
      <c r="AC43">
        <v>90670</v>
      </c>
      <c r="AH43" t="s">
        <v>288</v>
      </c>
      <c r="AI43" t="s">
        <v>288</v>
      </c>
      <c r="AJ43" t="s">
        <v>617</v>
      </c>
      <c r="AK43" s="4">
        <v>44848</v>
      </c>
      <c r="AL43" s="4">
        <v>44851</v>
      </c>
      <c r="AM43" s="4">
        <v>44880</v>
      </c>
      <c r="AN43" s="5">
        <f t="shared" si="6"/>
        <v>303854.06034482765</v>
      </c>
      <c r="AO43" s="5">
        <v>352470.71</v>
      </c>
      <c r="AP43" s="5">
        <v>352470.71</v>
      </c>
      <c r="AQ43" s="5">
        <v>352470.71</v>
      </c>
      <c r="AR43" t="s">
        <v>291</v>
      </c>
      <c r="AS43" t="s">
        <v>292</v>
      </c>
      <c r="AT43" t="s">
        <v>293</v>
      </c>
      <c r="AU43" s="3" t="s">
        <v>618</v>
      </c>
      <c r="AV43" s="5">
        <f>35247.07*2</f>
        <v>70494.14</v>
      </c>
      <c r="AW43" s="4">
        <v>44880</v>
      </c>
      <c r="AX43" s="4">
        <v>44880</v>
      </c>
      <c r="AY43" s="11" t="s">
        <v>619</v>
      </c>
      <c r="AZ43" s="11"/>
      <c r="BA43" t="s">
        <v>351</v>
      </c>
      <c r="BB43" s="3" t="s">
        <v>352</v>
      </c>
      <c r="BC43">
        <v>35</v>
      </c>
      <c r="BD43" t="s">
        <v>255</v>
      </c>
      <c r="BE43">
        <v>1</v>
      </c>
      <c r="BF43" t="s">
        <v>305</v>
      </c>
      <c r="BG43" s="11" t="s">
        <v>672</v>
      </c>
      <c r="BH43" s="11" t="s">
        <v>672</v>
      </c>
      <c r="BK43" t="s">
        <v>295</v>
      </c>
      <c r="BL43" s="4">
        <v>44946</v>
      </c>
      <c r="BM43" s="4">
        <v>44946</v>
      </c>
      <c r="BN43" s="3" t="s">
        <v>846</v>
      </c>
    </row>
    <row r="44" spans="1:66" ht="120" x14ac:dyDescent="0.25">
      <c r="A44">
        <v>2022</v>
      </c>
      <c r="B44" s="4">
        <v>44835</v>
      </c>
      <c r="C44" s="4">
        <v>44926</v>
      </c>
      <c r="D44" t="s">
        <v>149</v>
      </c>
      <c r="E44" t="s">
        <v>151</v>
      </c>
      <c r="F44" t="s">
        <v>156</v>
      </c>
      <c r="G44" t="s">
        <v>606</v>
      </c>
      <c r="H44" s="3" t="s">
        <v>290</v>
      </c>
      <c r="I44" s="11" t="s">
        <v>435</v>
      </c>
      <c r="J44" s="3" t="s">
        <v>651</v>
      </c>
      <c r="K44">
        <v>30</v>
      </c>
      <c r="L44" s="3" t="s">
        <v>611</v>
      </c>
      <c r="M44" t="s">
        <v>612</v>
      </c>
      <c r="N44" s="3" t="s">
        <v>613</v>
      </c>
      <c r="O44" t="s">
        <v>289</v>
      </c>
      <c r="P44" s="3" t="s">
        <v>630</v>
      </c>
      <c r="Q44" t="s">
        <v>164</v>
      </c>
      <c r="R44" s="3" t="s">
        <v>631</v>
      </c>
      <c r="S44">
        <v>11</v>
      </c>
      <c r="T44" s="3" t="s">
        <v>557</v>
      </c>
      <c r="U44" t="s">
        <v>212</v>
      </c>
      <c r="V44" s="3" t="s">
        <v>423</v>
      </c>
      <c r="W44">
        <v>2</v>
      </c>
      <c r="X44" s="3" t="s">
        <v>616</v>
      </c>
      <c r="Y44">
        <v>19</v>
      </c>
      <c r="Z44" s="3" t="s">
        <v>616</v>
      </c>
      <c r="AA44">
        <v>30</v>
      </c>
      <c r="AB44" t="s">
        <v>240</v>
      </c>
      <c r="AC44">
        <v>90671</v>
      </c>
      <c r="AH44" t="s">
        <v>288</v>
      </c>
      <c r="AI44" t="s">
        <v>288</v>
      </c>
      <c r="AJ44" t="s">
        <v>617</v>
      </c>
      <c r="AK44" s="4">
        <v>44848</v>
      </c>
      <c r="AL44" s="4">
        <v>44851</v>
      </c>
      <c r="AM44" s="4">
        <v>44880</v>
      </c>
      <c r="AN44" s="5">
        <f t="shared" ref="AN44:AN45" si="7">AO44/1.16</f>
        <v>303854.06034482765</v>
      </c>
      <c r="AO44" s="5">
        <v>352470.71</v>
      </c>
      <c r="AP44" s="5">
        <v>352470.71</v>
      </c>
      <c r="AQ44" s="5">
        <v>352470.71</v>
      </c>
      <c r="AR44" t="s">
        <v>291</v>
      </c>
      <c r="AS44" t="s">
        <v>292</v>
      </c>
      <c r="AT44" t="s">
        <v>293</v>
      </c>
      <c r="AU44" s="3" t="s">
        <v>618</v>
      </c>
      <c r="AV44" s="5">
        <f t="shared" ref="AV44:AV45" si="8">35247.07*2</f>
        <v>70494.14</v>
      </c>
      <c r="AW44" s="4">
        <v>44880</v>
      </c>
      <c r="AX44" s="4">
        <v>44880</v>
      </c>
      <c r="AY44" s="11" t="s">
        <v>619</v>
      </c>
      <c r="AZ44" s="11"/>
      <c r="BA44" t="s">
        <v>351</v>
      </c>
      <c r="BB44" s="3" t="s">
        <v>352</v>
      </c>
      <c r="BC44">
        <v>36</v>
      </c>
      <c r="BD44" t="s">
        <v>255</v>
      </c>
      <c r="BE44">
        <v>1</v>
      </c>
      <c r="BF44" t="s">
        <v>305</v>
      </c>
      <c r="BG44" s="11" t="s">
        <v>672</v>
      </c>
      <c r="BH44" s="11" t="s">
        <v>672</v>
      </c>
      <c r="BI44" s="11" t="s">
        <v>634</v>
      </c>
      <c r="BK44" t="s">
        <v>295</v>
      </c>
      <c r="BL44" s="4">
        <v>44946</v>
      </c>
      <c r="BM44" s="4">
        <v>44946</v>
      </c>
      <c r="BN44" s="3" t="s">
        <v>846</v>
      </c>
    </row>
    <row r="45" spans="1:66" ht="120" x14ac:dyDescent="0.25">
      <c r="A45">
        <v>2022</v>
      </c>
      <c r="B45" s="4">
        <v>44835</v>
      </c>
      <c r="C45" s="4">
        <v>44926</v>
      </c>
      <c r="D45" t="s">
        <v>149</v>
      </c>
      <c r="E45" t="s">
        <v>151</v>
      </c>
      <c r="F45" t="s">
        <v>156</v>
      </c>
      <c r="G45" t="s">
        <v>607</v>
      </c>
      <c r="H45" s="3" t="s">
        <v>290</v>
      </c>
      <c r="I45" s="11" t="s">
        <v>435</v>
      </c>
      <c r="J45" s="3" t="s">
        <v>629</v>
      </c>
      <c r="K45">
        <v>30</v>
      </c>
      <c r="L45" s="3" t="s">
        <v>611</v>
      </c>
      <c r="M45" t="s">
        <v>612</v>
      </c>
      <c r="N45" s="3" t="s">
        <v>613</v>
      </c>
      <c r="O45" t="s">
        <v>289</v>
      </c>
      <c r="P45" s="3" t="s">
        <v>632</v>
      </c>
      <c r="Q45" t="s">
        <v>164</v>
      </c>
      <c r="R45" s="3" t="s">
        <v>633</v>
      </c>
      <c r="S45">
        <v>12</v>
      </c>
      <c r="T45" s="3" t="s">
        <v>557</v>
      </c>
      <c r="U45" t="s">
        <v>212</v>
      </c>
      <c r="V45" s="3" t="s">
        <v>423</v>
      </c>
      <c r="W45">
        <v>3</v>
      </c>
      <c r="X45" s="3" t="s">
        <v>616</v>
      </c>
      <c r="Y45">
        <v>20</v>
      </c>
      <c r="Z45" s="3" t="s">
        <v>616</v>
      </c>
      <c r="AA45">
        <v>31</v>
      </c>
      <c r="AB45" t="s">
        <v>240</v>
      </c>
      <c r="AC45">
        <v>90672</v>
      </c>
      <c r="AH45" t="s">
        <v>288</v>
      </c>
      <c r="AI45" t="s">
        <v>288</v>
      </c>
      <c r="AJ45" t="s">
        <v>617</v>
      </c>
      <c r="AK45" s="4">
        <v>44848</v>
      </c>
      <c r="AL45" s="4">
        <v>44851</v>
      </c>
      <c r="AM45" s="4">
        <v>44880</v>
      </c>
      <c r="AN45" s="5">
        <f t="shared" si="7"/>
        <v>303854.06034482765</v>
      </c>
      <c r="AO45" s="5">
        <v>352470.71</v>
      </c>
      <c r="AP45" s="5">
        <v>352470.71</v>
      </c>
      <c r="AQ45" s="5">
        <v>352470.71</v>
      </c>
      <c r="AR45" t="s">
        <v>291</v>
      </c>
      <c r="AS45" t="s">
        <v>292</v>
      </c>
      <c r="AT45" t="s">
        <v>293</v>
      </c>
      <c r="AU45" s="3" t="s">
        <v>618</v>
      </c>
      <c r="AV45" s="5">
        <f t="shared" si="8"/>
        <v>70494.14</v>
      </c>
      <c r="AW45" s="4">
        <v>44880</v>
      </c>
      <c r="AX45" s="4">
        <v>44880</v>
      </c>
      <c r="AY45" s="11" t="s">
        <v>619</v>
      </c>
      <c r="AZ45" s="11"/>
      <c r="BA45" t="s">
        <v>351</v>
      </c>
      <c r="BB45" s="3" t="s">
        <v>352</v>
      </c>
      <c r="BC45">
        <v>37</v>
      </c>
      <c r="BD45" t="s">
        <v>255</v>
      </c>
      <c r="BE45">
        <v>1</v>
      </c>
      <c r="BF45" t="s">
        <v>305</v>
      </c>
      <c r="BG45" s="11" t="s">
        <v>672</v>
      </c>
      <c r="BH45" s="11" t="s">
        <v>672</v>
      </c>
      <c r="BI45" s="11" t="s">
        <v>635</v>
      </c>
      <c r="BK45" t="s">
        <v>295</v>
      </c>
      <c r="BL45" s="4">
        <v>44946</v>
      </c>
      <c r="BM45" s="4">
        <v>44946</v>
      </c>
      <c r="BN45" s="3" t="s">
        <v>846</v>
      </c>
    </row>
    <row r="46" spans="1:66" ht="75" x14ac:dyDescent="0.25">
      <c r="A46">
        <v>2022</v>
      </c>
      <c r="B46" s="4">
        <v>44835</v>
      </c>
      <c r="C46" s="4">
        <v>44926</v>
      </c>
      <c r="D46" t="s">
        <v>149</v>
      </c>
      <c r="E46" t="s">
        <v>151</v>
      </c>
      <c r="F46" t="s">
        <v>156</v>
      </c>
      <c r="G46" t="s">
        <v>608</v>
      </c>
      <c r="H46" s="3" t="s">
        <v>290</v>
      </c>
      <c r="I46" s="11" t="s">
        <v>435</v>
      </c>
      <c r="J46" s="3" t="s">
        <v>647</v>
      </c>
      <c r="K46">
        <v>31</v>
      </c>
      <c r="L46" s="3" t="s">
        <v>636</v>
      </c>
      <c r="M46" s="3" t="s">
        <v>637</v>
      </c>
      <c r="N46" s="3" t="s">
        <v>603</v>
      </c>
      <c r="O46" s="3" t="s">
        <v>343</v>
      </c>
      <c r="P46" s="3" t="s">
        <v>638</v>
      </c>
      <c r="Q46" t="s">
        <v>164</v>
      </c>
      <c r="R46" s="3" t="s">
        <v>640</v>
      </c>
      <c r="S46">
        <v>21</v>
      </c>
      <c r="T46" s="3">
        <v>3</v>
      </c>
      <c r="U46" t="s">
        <v>189</v>
      </c>
      <c r="V46" s="3" t="s">
        <v>300</v>
      </c>
      <c r="W46">
        <v>1</v>
      </c>
      <c r="X46" s="3" t="s">
        <v>446</v>
      </c>
      <c r="Y46">
        <v>33</v>
      </c>
      <c r="Z46" s="3" t="s">
        <v>446</v>
      </c>
      <c r="AA46">
        <v>29</v>
      </c>
      <c r="AB46" t="s">
        <v>240</v>
      </c>
      <c r="AC46">
        <v>90000</v>
      </c>
      <c r="AH46" t="s">
        <v>288</v>
      </c>
      <c r="AI46" t="s">
        <v>288</v>
      </c>
      <c r="AJ46" t="s">
        <v>641</v>
      </c>
      <c r="AK46" s="4">
        <v>44814</v>
      </c>
      <c r="AL46" s="4">
        <v>44816</v>
      </c>
      <c r="AM46" s="4">
        <v>44845</v>
      </c>
      <c r="AN46" s="5">
        <f t="shared" si="6"/>
        <v>197850.69827586209</v>
      </c>
      <c r="AO46" s="5">
        <v>229506.81</v>
      </c>
      <c r="AP46" s="5">
        <v>229506.81</v>
      </c>
      <c r="AQ46" s="5">
        <v>229506.81</v>
      </c>
      <c r="AR46" t="s">
        <v>291</v>
      </c>
      <c r="AS46" t="s">
        <v>292</v>
      </c>
      <c r="AT46" t="s">
        <v>293</v>
      </c>
      <c r="AU46" s="3" t="s">
        <v>642</v>
      </c>
      <c r="AV46" s="5">
        <f>22950.68*2</f>
        <v>45901.36</v>
      </c>
      <c r="AW46" s="4">
        <v>44845</v>
      </c>
      <c r="AX46" s="4">
        <v>44845</v>
      </c>
      <c r="AY46" s="11" t="s">
        <v>644</v>
      </c>
      <c r="AZ46" s="11"/>
      <c r="BA46" t="s">
        <v>351</v>
      </c>
      <c r="BB46" s="3" t="s">
        <v>352</v>
      </c>
      <c r="BC46">
        <v>38</v>
      </c>
      <c r="BD46" t="s">
        <v>255</v>
      </c>
      <c r="BE46">
        <v>1</v>
      </c>
      <c r="BF46" t="s">
        <v>305</v>
      </c>
      <c r="BG46" s="11" t="s">
        <v>672</v>
      </c>
      <c r="BH46" s="11" t="s">
        <v>672</v>
      </c>
      <c r="BI46" s="11" t="s">
        <v>643</v>
      </c>
      <c r="BK46" t="s">
        <v>295</v>
      </c>
      <c r="BL46" s="4">
        <v>44946</v>
      </c>
      <c r="BM46" s="4">
        <v>44946</v>
      </c>
      <c r="BN46" s="3" t="s">
        <v>841</v>
      </c>
    </row>
    <row r="47" spans="1:66" ht="75" x14ac:dyDescent="0.25">
      <c r="A47">
        <v>2022</v>
      </c>
      <c r="B47" s="4">
        <v>44835</v>
      </c>
      <c r="C47" s="4">
        <v>44926</v>
      </c>
      <c r="D47" t="s">
        <v>149</v>
      </c>
      <c r="E47" t="s">
        <v>151</v>
      </c>
      <c r="F47" t="s">
        <v>156</v>
      </c>
      <c r="G47" t="s">
        <v>649</v>
      </c>
      <c r="H47" s="3" t="s">
        <v>290</v>
      </c>
      <c r="I47" s="11" t="s">
        <v>435</v>
      </c>
      <c r="J47" s="3" t="s">
        <v>652</v>
      </c>
      <c r="K47">
        <v>32</v>
      </c>
      <c r="L47" s="3" t="s">
        <v>648</v>
      </c>
      <c r="M47" s="3" t="s">
        <v>637</v>
      </c>
      <c r="N47" s="3" t="s">
        <v>603</v>
      </c>
      <c r="O47" s="3" t="s">
        <v>343</v>
      </c>
      <c r="P47" s="3" t="s">
        <v>610</v>
      </c>
      <c r="Q47" t="s">
        <v>169</v>
      </c>
      <c r="R47" s="3" t="s">
        <v>654</v>
      </c>
      <c r="S47">
        <v>3</v>
      </c>
      <c r="T47" s="3" t="s">
        <v>379</v>
      </c>
      <c r="U47" t="s">
        <v>189</v>
      </c>
      <c r="V47" s="3" t="s">
        <v>300</v>
      </c>
      <c r="W47">
        <v>1</v>
      </c>
      <c r="X47" s="3" t="s">
        <v>446</v>
      </c>
      <c r="Y47">
        <v>33</v>
      </c>
      <c r="Z47" s="3" t="s">
        <v>446</v>
      </c>
      <c r="AA47">
        <v>29</v>
      </c>
      <c r="AB47" t="s">
        <v>240</v>
      </c>
      <c r="AC47">
        <v>90000</v>
      </c>
      <c r="AH47" t="s">
        <v>288</v>
      </c>
      <c r="AI47" t="s">
        <v>288</v>
      </c>
      <c r="AJ47" t="s">
        <v>655</v>
      </c>
      <c r="AK47" s="4">
        <v>44848</v>
      </c>
      <c r="AL47" s="4">
        <v>44851</v>
      </c>
      <c r="AM47" s="4">
        <v>44880</v>
      </c>
      <c r="AN47" s="5">
        <f t="shared" si="6"/>
        <v>334694.08620689658</v>
      </c>
      <c r="AO47" s="5">
        <v>388245.14</v>
      </c>
      <c r="AP47" s="5">
        <v>388245.14</v>
      </c>
      <c r="AQ47" s="5">
        <v>388245.14</v>
      </c>
      <c r="AR47" t="s">
        <v>291</v>
      </c>
      <c r="AS47" t="s">
        <v>292</v>
      </c>
      <c r="AT47" t="s">
        <v>293</v>
      </c>
      <c r="AU47" s="3" t="s">
        <v>657</v>
      </c>
      <c r="AV47" s="5">
        <f>38824.51*2</f>
        <v>77649.02</v>
      </c>
      <c r="AW47" s="4">
        <v>44880</v>
      </c>
      <c r="AX47" s="4">
        <v>44880</v>
      </c>
      <c r="AY47" s="12" t="s">
        <v>656</v>
      </c>
      <c r="AZ47" s="11"/>
      <c r="BA47" t="s">
        <v>351</v>
      </c>
      <c r="BB47" s="3" t="s">
        <v>352</v>
      </c>
      <c r="BC47">
        <v>39</v>
      </c>
      <c r="BD47" t="s">
        <v>255</v>
      </c>
      <c r="BE47">
        <v>1</v>
      </c>
      <c r="BF47" t="s">
        <v>305</v>
      </c>
      <c r="BG47" s="11" t="s">
        <v>672</v>
      </c>
      <c r="BH47" s="11" t="s">
        <v>672</v>
      </c>
      <c r="BK47" t="s">
        <v>295</v>
      </c>
      <c r="BL47" s="4">
        <v>44946</v>
      </c>
      <c r="BM47" s="4">
        <v>44946</v>
      </c>
      <c r="BN47" s="3" t="s">
        <v>841</v>
      </c>
    </row>
    <row r="48" spans="1:66" ht="90" x14ac:dyDescent="0.25">
      <c r="A48">
        <v>2022</v>
      </c>
      <c r="B48" s="4">
        <v>44835</v>
      </c>
      <c r="C48" s="4">
        <v>44926</v>
      </c>
      <c r="D48" t="s">
        <v>149</v>
      </c>
      <c r="E48" t="s">
        <v>151</v>
      </c>
      <c r="F48" t="s">
        <v>156</v>
      </c>
      <c r="G48" t="s">
        <v>650</v>
      </c>
      <c r="H48" s="3" t="s">
        <v>290</v>
      </c>
      <c r="I48" s="11" t="s">
        <v>435</v>
      </c>
      <c r="J48" s="3" t="s">
        <v>653</v>
      </c>
      <c r="K48">
        <v>33</v>
      </c>
      <c r="L48" s="3" t="s">
        <v>659</v>
      </c>
      <c r="M48" s="3" t="s">
        <v>660</v>
      </c>
      <c r="N48" s="3" t="s">
        <v>661</v>
      </c>
      <c r="O48" s="3" t="s">
        <v>289</v>
      </c>
      <c r="P48" s="3" t="s">
        <v>662</v>
      </c>
      <c r="Q48" t="s">
        <v>164</v>
      </c>
      <c r="R48" s="3" t="s">
        <v>665</v>
      </c>
      <c r="S48">
        <v>4</v>
      </c>
      <c r="T48" s="3" t="s">
        <v>379</v>
      </c>
      <c r="U48" t="s">
        <v>185</v>
      </c>
      <c r="V48" s="3" t="s">
        <v>666</v>
      </c>
      <c r="W48">
        <v>1</v>
      </c>
      <c r="X48" s="3" t="s">
        <v>667</v>
      </c>
      <c r="Y48">
        <v>10</v>
      </c>
      <c r="Z48" s="3" t="s">
        <v>454</v>
      </c>
      <c r="AA48">
        <v>29</v>
      </c>
      <c r="AB48" t="s">
        <v>240</v>
      </c>
      <c r="AC48">
        <v>90803</v>
      </c>
      <c r="AH48" t="s">
        <v>288</v>
      </c>
      <c r="AI48" t="s">
        <v>288</v>
      </c>
      <c r="AJ48" t="s">
        <v>668</v>
      </c>
      <c r="AK48" s="4">
        <v>44814</v>
      </c>
      <c r="AL48" s="4">
        <v>44816</v>
      </c>
      <c r="AM48" s="4">
        <v>44855</v>
      </c>
      <c r="AN48" s="5">
        <f t="shared" si="6"/>
        <v>274137.93103448278</v>
      </c>
      <c r="AO48" s="5">
        <v>318000</v>
      </c>
      <c r="AP48" s="5">
        <v>318000</v>
      </c>
      <c r="AQ48" s="5">
        <v>318000</v>
      </c>
      <c r="AR48" t="s">
        <v>291</v>
      </c>
      <c r="AS48" t="s">
        <v>292</v>
      </c>
      <c r="AT48" t="s">
        <v>293</v>
      </c>
      <c r="AU48" s="3" t="s">
        <v>669</v>
      </c>
      <c r="AV48" s="5">
        <f>31800*2</f>
        <v>63600</v>
      </c>
      <c r="AW48" s="4">
        <v>44855</v>
      </c>
      <c r="AX48" s="4">
        <v>44855</v>
      </c>
      <c r="AY48" s="11" t="s">
        <v>670</v>
      </c>
      <c r="AZ48" s="11"/>
      <c r="BA48" t="s">
        <v>351</v>
      </c>
      <c r="BB48" s="3" t="s">
        <v>352</v>
      </c>
      <c r="BC48">
        <v>40</v>
      </c>
      <c r="BD48" t="s">
        <v>255</v>
      </c>
      <c r="BE48">
        <v>1</v>
      </c>
      <c r="BF48" t="s">
        <v>305</v>
      </c>
      <c r="BG48" s="11" t="s">
        <v>672</v>
      </c>
      <c r="BH48" s="11" t="s">
        <v>672</v>
      </c>
      <c r="BK48" t="s">
        <v>295</v>
      </c>
      <c r="BL48" s="4">
        <v>44946</v>
      </c>
      <c r="BM48" s="4">
        <v>44946</v>
      </c>
      <c r="BN48" s="3" t="s">
        <v>841</v>
      </c>
    </row>
    <row r="49" spans="1:66" ht="120" x14ac:dyDescent="0.25">
      <c r="A49">
        <v>2022</v>
      </c>
      <c r="B49" s="4">
        <v>44835</v>
      </c>
      <c r="C49" s="4">
        <v>44927</v>
      </c>
      <c r="D49" t="s">
        <v>149</v>
      </c>
      <c r="E49" t="s">
        <v>151</v>
      </c>
      <c r="F49" t="s">
        <v>156</v>
      </c>
      <c r="G49" t="s">
        <v>673</v>
      </c>
      <c r="H49" s="3" t="s">
        <v>290</v>
      </c>
      <c r="I49" s="11" t="s">
        <v>435</v>
      </c>
      <c r="J49" s="3" t="s">
        <v>713</v>
      </c>
      <c r="K49">
        <v>34</v>
      </c>
      <c r="L49" s="3" t="s">
        <v>477</v>
      </c>
      <c r="M49" s="3" t="s">
        <v>442</v>
      </c>
      <c r="N49" s="3" t="s">
        <v>478</v>
      </c>
      <c r="O49" s="3" t="s">
        <v>289</v>
      </c>
      <c r="P49" s="3" t="s">
        <v>443</v>
      </c>
      <c r="Q49" t="s">
        <v>183</v>
      </c>
      <c r="R49" s="3" t="s">
        <v>444</v>
      </c>
      <c r="S49">
        <v>4</v>
      </c>
      <c r="T49" s="3">
        <v>227</v>
      </c>
      <c r="V49" s="3"/>
      <c r="W49">
        <v>1</v>
      </c>
      <c r="X49" s="3" t="s">
        <v>445</v>
      </c>
      <c r="Y49">
        <v>33</v>
      </c>
      <c r="Z49" s="3" t="s">
        <v>446</v>
      </c>
      <c r="AA49">
        <v>29</v>
      </c>
      <c r="AB49" t="s">
        <v>240</v>
      </c>
      <c r="AC49">
        <v>90111</v>
      </c>
      <c r="AH49" t="s">
        <v>288</v>
      </c>
      <c r="AI49" t="s">
        <v>288</v>
      </c>
      <c r="AJ49" t="s">
        <v>715</v>
      </c>
      <c r="AK49" s="4">
        <v>44879</v>
      </c>
      <c r="AL49" s="4">
        <v>44881</v>
      </c>
      <c r="AM49" s="4">
        <v>44905</v>
      </c>
      <c r="AN49" s="5">
        <f t="shared" si="6"/>
        <v>287620.27586206899</v>
      </c>
      <c r="AO49" s="5">
        <v>333639.52</v>
      </c>
      <c r="AP49" s="5">
        <v>333639.52</v>
      </c>
      <c r="AQ49" s="5">
        <v>333639.52</v>
      </c>
      <c r="AR49" t="s">
        <v>291</v>
      </c>
      <c r="AS49" t="s">
        <v>292</v>
      </c>
      <c r="AT49" t="s">
        <v>293</v>
      </c>
      <c r="AU49" s="3" t="s">
        <v>716</v>
      </c>
      <c r="AV49" s="5">
        <f>32889.74*2</f>
        <v>65779.48</v>
      </c>
      <c r="AW49" s="4">
        <v>44905</v>
      </c>
      <c r="AX49" s="4">
        <v>44905</v>
      </c>
      <c r="AY49" s="11" t="s">
        <v>784</v>
      </c>
      <c r="AZ49" s="11"/>
      <c r="BA49" t="s">
        <v>351</v>
      </c>
      <c r="BB49" s="3" t="s">
        <v>352</v>
      </c>
      <c r="BC49">
        <v>41</v>
      </c>
      <c r="BD49" t="s">
        <v>255</v>
      </c>
      <c r="BE49">
        <v>1</v>
      </c>
      <c r="BF49" t="s">
        <v>305</v>
      </c>
      <c r="BG49" s="11" t="s">
        <v>672</v>
      </c>
      <c r="BH49" s="11" t="s">
        <v>672</v>
      </c>
      <c r="BK49" t="s">
        <v>295</v>
      </c>
      <c r="BL49" s="4">
        <v>44946</v>
      </c>
      <c r="BM49" s="4">
        <v>44946</v>
      </c>
      <c r="BN49" s="3" t="s">
        <v>844</v>
      </c>
    </row>
    <row r="50" spans="1:66" ht="135" x14ac:dyDescent="0.25">
      <c r="A50">
        <v>2022</v>
      </c>
      <c r="B50" s="4">
        <v>44835</v>
      </c>
      <c r="C50" s="4">
        <v>44926</v>
      </c>
      <c r="D50" t="s">
        <v>149</v>
      </c>
      <c r="E50" t="s">
        <v>151</v>
      </c>
      <c r="F50" t="s">
        <v>156</v>
      </c>
      <c r="G50" t="s">
        <v>761</v>
      </c>
      <c r="H50" s="3" t="s">
        <v>290</v>
      </c>
      <c r="I50" s="11" t="s">
        <v>435</v>
      </c>
      <c r="J50" s="3" t="s">
        <v>762</v>
      </c>
      <c r="K50">
        <v>35</v>
      </c>
      <c r="L50" s="3" t="s">
        <v>719</v>
      </c>
      <c r="M50" s="3" t="s">
        <v>720</v>
      </c>
      <c r="N50" s="3" t="s">
        <v>722</v>
      </c>
      <c r="O50" s="3" t="s">
        <v>289</v>
      </c>
      <c r="P50" s="3" t="s">
        <v>723</v>
      </c>
      <c r="Q50" t="s">
        <v>164</v>
      </c>
      <c r="R50" s="3" t="s">
        <v>726</v>
      </c>
      <c r="S50">
        <v>5</v>
      </c>
      <c r="T50" s="3" t="s">
        <v>718</v>
      </c>
      <c r="U50" t="s">
        <v>189</v>
      </c>
      <c r="V50" s="3" t="s">
        <v>300</v>
      </c>
      <c r="W50">
        <v>1</v>
      </c>
      <c r="X50" s="3" t="s">
        <v>724</v>
      </c>
      <c r="Y50">
        <v>33</v>
      </c>
      <c r="Z50" s="3" t="s">
        <v>446</v>
      </c>
      <c r="AA50">
        <v>29</v>
      </c>
      <c r="AB50" t="s">
        <v>240</v>
      </c>
      <c r="AC50">
        <v>90100</v>
      </c>
      <c r="AH50" t="s">
        <v>288</v>
      </c>
      <c r="AI50" t="s">
        <v>288</v>
      </c>
      <c r="AJ50" t="s">
        <v>765</v>
      </c>
      <c r="AK50" s="4">
        <v>44827</v>
      </c>
      <c r="AL50" s="4">
        <v>44830</v>
      </c>
      <c r="AM50" s="4">
        <v>44859</v>
      </c>
      <c r="AN50" s="5">
        <f t="shared" si="6"/>
        <v>398517.27586206899</v>
      </c>
      <c r="AO50" s="5">
        <v>462280.04</v>
      </c>
      <c r="AP50" s="5">
        <v>462280.04</v>
      </c>
      <c r="AQ50" s="5">
        <v>462280.04</v>
      </c>
      <c r="AR50" t="s">
        <v>291</v>
      </c>
      <c r="AS50" t="s">
        <v>292</v>
      </c>
      <c r="AT50" t="s">
        <v>293</v>
      </c>
      <c r="AU50" s="3" t="s">
        <v>763</v>
      </c>
      <c r="AV50" s="5">
        <f>46228*2</f>
        <v>92456</v>
      </c>
      <c r="AW50" s="4">
        <v>44859</v>
      </c>
      <c r="AX50" s="4">
        <v>44859</v>
      </c>
      <c r="AY50" s="11" t="s">
        <v>785</v>
      </c>
      <c r="AZ50" s="11"/>
      <c r="BA50" t="s">
        <v>351</v>
      </c>
      <c r="BB50" s="3" t="s">
        <v>352</v>
      </c>
      <c r="BC50">
        <v>42</v>
      </c>
      <c r="BD50" t="s">
        <v>255</v>
      </c>
      <c r="BE50">
        <v>1</v>
      </c>
      <c r="BF50" t="s">
        <v>305</v>
      </c>
      <c r="BG50" s="11" t="s">
        <v>672</v>
      </c>
      <c r="BH50" s="11" t="s">
        <v>672</v>
      </c>
      <c r="BK50" t="s">
        <v>295</v>
      </c>
      <c r="BL50" s="4">
        <v>44946</v>
      </c>
      <c r="BM50" s="4">
        <v>44946</v>
      </c>
      <c r="BN50" s="3" t="s">
        <v>845</v>
      </c>
    </row>
    <row r="51" spans="1:66" ht="135" x14ac:dyDescent="0.25">
      <c r="A51">
        <v>2022</v>
      </c>
      <c r="B51" s="4">
        <v>44835</v>
      </c>
      <c r="C51" s="4">
        <v>44926</v>
      </c>
      <c r="D51" t="s">
        <v>149</v>
      </c>
      <c r="E51" t="s">
        <v>151</v>
      </c>
      <c r="F51" t="s">
        <v>156</v>
      </c>
      <c r="G51" t="s">
        <v>674</v>
      </c>
      <c r="H51" s="3" t="s">
        <v>290</v>
      </c>
      <c r="I51" s="11" t="s">
        <v>435</v>
      </c>
      <c r="J51" s="3" t="s">
        <v>694</v>
      </c>
      <c r="K51">
        <v>35</v>
      </c>
      <c r="L51" s="3" t="s">
        <v>719</v>
      </c>
      <c r="M51" s="3" t="s">
        <v>720</v>
      </c>
      <c r="N51" s="3" t="s">
        <v>721</v>
      </c>
      <c r="O51" s="3" t="s">
        <v>289</v>
      </c>
      <c r="P51" s="3" t="s">
        <v>723</v>
      </c>
      <c r="Q51" t="s">
        <v>164</v>
      </c>
      <c r="R51" s="3" t="s">
        <v>726</v>
      </c>
      <c r="S51">
        <v>5</v>
      </c>
      <c r="T51" s="3" t="s">
        <v>718</v>
      </c>
      <c r="U51" t="s">
        <v>189</v>
      </c>
      <c r="V51" s="3" t="s">
        <v>300</v>
      </c>
      <c r="W51">
        <v>1</v>
      </c>
      <c r="X51" s="3" t="s">
        <v>724</v>
      </c>
      <c r="Y51">
        <v>33</v>
      </c>
      <c r="Z51" s="3" t="s">
        <v>446</v>
      </c>
      <c r="AA51">
        <v>29</v>
      </c>
      <c r="AB51" t="s">
        <v>240</v>
      </c>
      <c r="AC51">
        <v>90100</v>
      </c>
      <c r="AH51" t="s">
        <v>288</v>
      </c>
      <c r="AI51" t="s">
        <v>288</v>
      </c>
      <c r="AJ51" t="s">
        <v>765</v>
      </c>
      <c r="AK51" s="4">
        <v>44827</v>
      </c>
      <c r="AL51" s="4">
        <v>44830</v>
      </c>
      <c r="AM51" s="4">
        <v>44859</v>
      </c>
      <c r="AN51" s="5">
        <f>AO51/1.16</f>
        <v>398517.27586206899</v>
      </c>
      <c r="AO51" s="5">
        <v>462280.04</v>
      </c>
      <c r="AP51" s="5">
        <v>462280.04</v>
      </c>
      <c r="AQ51" s="5">
        <v>462280.04</v>
      </c>
      <c r="AR51" t="s">
        <v>291</v>
      </c>
      <c r="AS51" t="s">
        <v>292</v>
      </c>
      <c r="AT51" t="s">
        <v>293</v>
      </c>
      <c r="AU51" s="3" t="s">
        <v>763</v>
      </c>
      <c r="AV51" s="5">
        <f>46228*2</f>
        <v>92456</v>
      </c>
      <c r="AW51" s="4">
        <v>44859</v>
      </c>
      <c r="AX51" s="4">
        <v>44859</v>
      </c>
      <c r="AY51" s="11" t="s">
        <v>785</v>
      </c>
      <c r="AZ51" s="11"/>
      <c r="BA51" t="s">
        <v>351</v>
      </c>
      <c r="BB51" s="3" t="s">
        <v>352</v>
      </c>
      <c r="BC51">
        <v>42</v>
      </c>
      <c r="BD51" t="s">
        <v>255</v>
      </c>
      <c r="BE51">
        <v>1</v>
      </c>
      <c r="BF51" t="s">
        <v>305</v>
      </c>
      <c r="BG51" s="11" t="s">
        <v>672</v>
      </c>
      <c r="BH51" s="11" t="s">
        <v>672</v>
      </c>
      <c r="BK51" t="s">
        <v>295</v>
      </c>
      <c r="BL51" s="4">
        <v>44946</v>
      </c>
      <c r="BM51" s="4">
        <v>44946</v>
      </c>
      <c r="BN51" s="3" t="s">
        <v>845</v>
      </c>
    </row>
    <row r="52" spans="1:66" ht="120" x14ac:dyDescent="0.25">
      <c r="A52">
        <v>2022</v>
      </c>
      <c r="B52" s="4">
        <v>44835</v>
      </c>
      <c r="C52" s="4">
        <v>44926</v>
      </c>
      <c r="D52" t="s">
        <v>149</v>
      </c>
      <c r="E52" t="s">
        <v>151</v>
      </c>
      <c r="F52" t="s">
        <v>156</v>
      </c>
      <c r="G52" t="s">
        <v>675</v>
      </c>
      <c r="H52" s="3" t="s">
        <v>290</v>
      </c>
      <c r="I52" s="11" t="s">
        <v>435</v>
      </c>
      <c r="J52" s="3" t="s">
        <v>695</v>
      </c>
      <c r="K52">
        <v>36</v>
      </c>
      <c r="L52" s="3" t="s">
        <v>388</v>
      </c>
      <c r="M52" s="3" t="s">
        <v>389</v>
      </c>
      <c r="N52" s="3" t="s">
        <v>390</v>
      </c>
      <c r="O52" s="3" t="s">
        <v>289</v>
      </c>
      <c r="P52" s="3" t="s">
        <v>391</v>
      </c>
      <c r="Q52" t="s">
        <v>183</v>
      </c>
      <c r="R52" s="3" t="s">
        <v>444</v>
      </c>
      <c r="S52">
        <v>6</v>
      </c>
      <c r="T52" s="3"/>
      <c r="U52" t="s">
        <v>189</v>
      </c>
      <c r="V52" s="3" t="s">
        <v>300</v>
      </c>
      <c r="W52">
        <v>1</v>
      </c>
      <c r="X52" s="3" t="s">
        <v>724</v>
      </c>
      <c r="Y52">
        <v>33</v>
      </c>
      <c r="Z52" s="3" t="s">
        <v>446</v>
      </c>
      <c r="AA52">
        <v>29</v>
      </c>
      <c r="AB52" t="s">
        <v>240</v>
      </c>
      <c r="AC52">
        <v>90100</v>
      </c>
      <c r="AH52" t="s">
        <v>288</v>
      </c>
      <c r="AI52" t="s">
        <v>288</v>
      </c>
      <c r="AJ52" t="s">
        <v>727</v>
      </c>
      <c r="AK52" s="4">
        <v>44832</v>
      </c>
      <c r="AL52" s="4">
        <v>44834</v>
      </c>
      <c r="AM52" s="4">
        <v>44863</v>
      </c>
      <c r="AN52" s="5">
        <f t="shared" si="6"/>
        <v>238098.41379310345</v>
      </c>
      <c r="AO52" s="5">
        <v>276194.15999999997</v>
      </c>
      <c r="AP52" s="5">
        <v>276194.15999999997</v>
      </c>
      <c r="AQ52" s="5">
        <v>276194.15999999997</v>
      </c>
      <c r="AR52" t="s">
        <v>291</v>
      </c>
      <c r="AS52" t="s">
        <v>292</v>
      </c>
      <c r="AT52" t="s">
        <v>293</v>
      </c>
      <c r="AU52" s="3" t="s">
        <v>728</v>
      </c>
      <c r="AV52" s="5">
        <f>27332.11*2</f>
        <v>54664.22</v>
      </c>
      <c r="AW52" s="4">
        <v>44863</v>
      </c>
      <c r="AX52" s="4">
        <v>44863</v>
      </c>
      <c r="AY52" s="11" t="s">
        <v>786</v>
      </c>
      <c r="AZ52" s="11"/>
      <c r="BA52" t="s">
        <v>351</v>
      </c>
      <c r="BB52" s="3" t="s">
        <v>352</v>
      </c>
      <c r="BC52">
        <v>43</v>
      </c>
      <c r="BD52" t="s">
        <v>255</v>
      </c>
      <c r="BE52">
        <v>1</v>
      </c>
      <c r="BF52" t="s">
        <v>305</v>
      </c>
      <c r="BG52" s="11" t="s">
        <v>672</v>
      </c>
      <c r="BH52" s="11" t="s">
        <v>672</v>
      </c>
      <c r="BK52" t="s">
        <v>295</v>
      </c>
      <c r="BL52" s="4">
        <v>44946</v>
      </c>
      <c r="BM52" s="4">
        <v>44946</v>
      </c>
      <c r="BN52" s="3" t="s">
        <v>844</v>
      </c>
    </row>
    <row r="53" spans="1:66" ht="120" x14ac:dyDescent="0.25">
      <c r="A53">
        <v>2022</v>
      </c>
      <c r="B53" s="4">
        <v>44835</v>
      </c>
      <c r="C53" s="4">
        <v>44926</v>
      </c>
      <c r="D53" t="s">
        <v>149</v>
      </c>
      <c r="E53" t="s">
        <v>151</v>
      </c>
      <c r="F53" t="s">
        <v>156</v>
      </c>
      <c r="G53" t="s">
        <v>677</v>
      </c>
      <c r="H53" s="3" t="s">
        <v>290</v>
      </c>
      <c r="I53" s="11" t="s">
        <v>435</v>
      </c>
      <c r="J53" s="3" t="s">
        <v>696</v>
      </c>
      <c r="K53">
        <v>37</v>
      </c>
      <c r="L53" s="3" t="s">
        <v>362</v>
      </c>
      <c r="M53" s="3" t="s">
        <v>567</v>
      </c>
      <c r="N53" s="3" t="s">
        <v>364</v>
      </c>
      <c r="O53" s="3" t="s">
        <v>289</v>
      </c>
      <c r="P53" s="3" t="s">
        <v>372</v>
      </c>
      <c r="Q53" t="s">
        <v>164</v>
      </c>
      <c r="R53" s="3" t="s">
        <v>568</v>
      </c>
      <c r="S53">
        <v>22</v>
      </c>
      <c r="T53" s="3" t="s">
        <v>557</v>
      </c>
      <c r="U53" t="s">
        <v>191</v>
      </c>
      <c r="V53" s="3" t="s">
        <v>569</v>
      </c>
      <c r="W53">
        <v>1</v>
      </c>
      <c r="X53" s="3" t="s">
        <v>570</v>
      </c>
      <c r="Y53">
        <v>24</v>
      </c>
      <c r="Z53" s="3" t="s">
        <v>571</v>
      </c>
      <c r="AA53">
        <v>29</v>
      </c>
      <c r="AB53" t="s">
        <v>240</v>
      </c>
      <c r="AC53">
        <v>90140</v>
      </c>
      <c r="AH53" t="s">
        <v>288</v>
      </c>
      <c r="AI53" t="s">
        <v>288</v>
      </c>
      <c r="AJ53" t="s">
        <v>733</v>
      </c>
      <c r="AK53" s="4">
        <v>44806</v>
      </c>
      <c r="AL53" s="4">
        <v>44809</v>
      </c>
      <c r="AM53" s="4">
        <v>44838</v>
      </c>
      <c r="AN53" s="5">
        <f t="shared" si="6"/>
        <v>273943.4827586207</v>
      </c>
      <c r="AO53" s="5">
        <v>317774.44</v>
      </c>
      <c r="AP53" s="5">
        <v>317774.44</v>
      </c>
      <c r="AQ53" s="5">
        <v>317774.44</v>
      </c>
      <c r="AR53" t="s">
        <v>291</v>
      </c>
      <c r="AS53" t="s">
        <v>292</v>
      </c>
      <c r="AT53" t="s">
        <v>293</v>
      </c>
      <c r="AU53" s="3" t="s">
        <v>734</v>
      </c>
      <c r="AV53" s="5">
        <f>31777.44*2</f>
        <v>63554.879999999997</v>
      </c>
      <c r="AW53" s="4">
        <v>44838</v>
      </c>
      <c r="AX53" s="4">
        <v>44838</v>
      </c>
      <c r="AY53" s="11" t="s">
        <v>764</v>
      </c>
      <c r="AZ53" s="11"/>
      <c r="BA53" t="s">
        <v>351</v>
      </c>
      <c r="BB53" s="3" t="s">
        <v>352</v>
      </c>
      <c r="BC53">
        <v>44</v>
      </c>
      <c r="BD53" t="s">
        <v>255</v>
      </c>
      <c r="BE53">
        <v>1</v>
      </c>
      <c r="BF53" t="s">
        <v>305</v>
      </c>
      <c r="BG53" s="11" t="s">
        <v>672</v>
      </c>
      <c r="BH53" s="11" t="s">
        <v>672</v>
      </c>
      <c r="BK53" t="s">
        <v>295</v>
      </c>
      <c r="BL53" s="4">
        <v>44946</v>
      </c>
      <c r="BM53" s="4">
        <v>44946</v>
      </c>
      <c r="BN53" s="3" t="s">
        <v>844</v>
      </c>
    </row>
    <row r="54" spans="1:66" ht="120" x14ac:dyDescent="0.25">
      <c r="A54">
        <v>2022</v>
      </c>
      <c r="B54" s="4">
        <v>44835</v>
      </c>
      <c r="C54" s="4">
        <v>44926</v>
      </c>
      <c r="D54" t="s">
        <v>149</v>
      </c>
      <c r="E54" t="s">
        <v>151</v>
      </c>
      <c r="F54" t="s">
        <v>156</v>
      </c>
      <c r="G54" t="s">
        <v>678</v>
      </c>
      <c r="H54" s="3" t="s">
        <v>290</v>
      </c>
      <c r="I54" s="11" t="s">
        <v>435</v>
      </c>
      <c r="J54" s="3" t="s">
        <v>697</v>
      </c>
      <c r="K54">
        <v>38</v>
      </c>
      <c r="L54" s="3" t="s">
        <v>477</v>
      </c>
      <c r="M54" s="3" t="s">
        <v>735</v>
      </c>
      <c r="N54" s="3" t="s">
        <v>478</v>
      </c>
      <c r="O54" s="3" t="s">
        <v>289</v>
      </c>
      <c r="P54" s="3" t="s">
        <v>443</v>
      </c>
      <c r="Q54" t="s">
        <v>183</v>
      </c>
      <c r="R54" s="3" t="s">
        <v>736</v>
      </c>
      <c r="S54">
        <v>4</v>
      </c>
      <c r="T54" s="3">
        <v>227</v>
      </c>
      <c r="V54" s="3"/>
      <c r="W54">
        <v>1</v>
      </c>
      <c r="X54" s="3" t="s">
        <v>445</v>
      </c>
      <c r="Y54">
        <v>33</v>
      </c>
      <c r="Z54" s="3" t="s">
        <v>446</v>
      </c>
      <c r="AA54">
        <v>29</v>
      </c>
      <c r="AB54" t="s">
        <v>240</v>
      </c>
      <c r="AC54">
        <v>90111</v>
      </c>
      <c r="AH54" t="s">
        <v>288</v>
      </c>
      <c r="AI54" t="s">
        <v>288</v>
      </c>
      <c r="AJ54" t="s">
        <v>737</v>
      </c>
      <c r="AK54" s="4">
        <v>44879</v>
      </c>
      <c r="AL54" s="4">
        <v>44881</v>
      </c>
      <c r="AM54" s="4">
        <v>44905</v>
      </c>
      <c r="AN54" s="5">
        <f t="shared" si="6"/>
        <v>368767.93103448278</v>
      </c>
      <c r="AO54" s="5">
        <v>427770.8</v>
      </c>
      <c r="AP54" s="5">
        <v>427770.8</v>
      </c>
      <c r="AQ54" s="5">
        <v>427770.8</v>
      </c>
      <c r="AR54" t="s">
        <v>291</v>
      </c>
      <c r="AS54" t="s">
        <v>292</v>
      </c>
      <c r="AT54" t="s">
        <v>293</v>
      </c>
      <c r="AU54" s="14" t="s">
        <v>750</v>
      </c>
      <c r="AV54" s="5">
        <f>42777.08*2</f>
        <v>85554.16</v>
      </c>
      <c r="AW54" s="4">
        <v>44905</v>
      </c>
      <c r="AX54" s="4">
        <v>44905</v>
      </c>
      <c r="AY54" s="11"/>
      <c r="AZ54" s="11"/>
      <c r="BA54" t="s">
        <v>351</v>
      </c>
      <c r="BB54" s="3" t="s">
        <v>352</v>
      </c>
      <c r="BC54">
        <v>45</v>
      </c>
      <c r="BD54" t="s">
        <v>255</v>
      </c>
      <c r="BE54">
        <v>1</v>
      </c>
      <c r="BF54" t="s">
        <v>305</v>
      </c>
      <c r="BG54" s="11" t="s">
        <v>672</v>
      </c>
      <c r="BH54" s="11" t="s">
        <v>672</v>
      </c>
      <c r="BK54" t="s">
        <v>295</v>
      </c>
      <c r="BL54" s="4">
        <v>44946</v>
      </c>
      <c r="BM54" s="4">
        <v>44946</v>
      </c>
      <c r="BN54" s="3" t="s">
        <v>843</v>
      </c>
    </row>
    <row r="55" spans="1:66" ht="120" x14ac:dyDescent="0.25">
      <c r="A55">
        <v>2022</v>
      </c>
      <c r="B55" s="4">
        <v>44835</v>
      </c>
      <c r="C55" s="4">
        <v>44926</v>
      </c>
      <c r="D55" t="s">
        <v>149</v>
      </c>
      <c r="E55" t="s">
        <v>151</v>
      </c>
      <c r="F55" t="s">
        <v>156</v>
      </c>
      <c r="G55" t="s">
        <v>679</v>
      </c>
      <c r="H55" s="3" t="s">
        <v>290</v>
      </c>
      <c r="I55" s="11" t="s">
        <v>435</v>
      </c>
      <c r="J55" s="3" t="s">
        <v>698</v>
      </c>
      <c r="K55">
        <v>39</v>
      </c>
      <c r="L55" s="3" t="s">
        <v>752</v>
      </c>
      <c r="M55" s="3" t="s">
        <v>753</v>
      </c>
      <c r="N55" s="3" t="s">
        <v>754</v>
      </c>
      <c r="O55" s="3" t="s">
        <v>289</v>
      </c>
      <c r="P55" s="3" t="s">
        <v>755</v>
      </c>
      <c r="Q55" t="s">
        <v>181</v>
      </c>
      <c r="R55" s="3" t="s">
        <v>756</v>
      </c>
      <c r="S55" t="s">
        <v>757</v>
      </c>
      <c r="T55" s="3" t="s">
        <v>758</v>
      </c>
      <c r="U55" t="s">
        <v>191</v>
      </c>
      <c r="V55" s="3" t="s">
        <v>759</v>
      </c>
      <c r="W55">
        <v>1</v>
      </c>
      <c r="X55" s="3" t="s">
        <v>667</v>
      </c>
      <c r="Y55">
        <v>33</v>
      </c>
      <c r="Z55" s="3" t="s">
        <v>446</v>
      </c>
      <c r="AA55">
        <v>29</v>
      </c>
      <c r="AB55" t="s">
        <v>446</v>
      </c>
      <c r="AC55">
        <v>90802</v>
      </c>
      <c r="AH55" t="s">
        <v>288</v>
      </c>
      <c r="AI55" t="s">
        <v>288</v>
      </c>
      <c r="AJ55" t="s">
        <v>738</v>
      </c>
      <c r="AK55" s="4">
        <v>44890</v>
      </c>
      <c r="AL55" s="4">
        <v>44893</v>
      </c>
      <c r="AM55" s="4">
        <v>44907</v>
      </c>
      <c r="AN55" s="5">
        <f t="shared" si="6"/>
        <v>80461.224137931044</v>
      </c>
      <c r="AO55" s="5">
        <v>93335.02</v>
      </c>
      <c r="AP55" s="5">
        <v>93335.02</v>
      </c>
      <c r="AQ55" s="5">
        <v>93335.02</v>
      </c>
      <c r="AR55" t="s">
        <v>291</v>
      </c>
      <c r="AS55" t="s">
        <v>292</v>
      </c>
      <c r="AT55" t="s">
        <v>293</v>
      </c>
      <c r="AU55" s="3" t="s">
        <v>760</v>
      </c>
      <c r="AV55" s="5">
        <f>9333.5*2</f>
        <v>18667</v>
      </c>
      <c r="AW55" s="4">
        <v>44907</v>
      </c>
      <c r="AX55" s="4">
        <v>44907</v>
      </c>
      <c r="AY55" s="11" t="s">
        <v>787</v>
      </c>
      <c r="AZ55" s="11"/>
      <c r="BA55" t="s">
        <v>351</v>
      </c>
      <c r="BB55" s="3" t="s">
        <v>352</v>
      </c>
      <c r="BC55">
        <v>46</v>
      </c>
      <c r="BD55" t="s">
        <v>255</v>
      </c>
      <c r="BE55">
        <v>1</v>
      </c>
      <c r="BF55" t="s">
        <v>305</v>
      </c>
      <c r="BG55" s="11" t="s">
        <v>672</v>
      </c>
      <c r="BH55" s="11" t="s">
        <v>672</v>
      </c>
      <c r="BK55" t="s">
        <v>295</v>
      </c>
      <c r="BL55" s="4">
        <v>44946</v>
      </c>
      <c r="BM55" s="4">
        <v>44946</v>
      </c>
      <c r="BN55" s="3" t="s">
        <v>844</v>
      </c>
    </row>
    <row r="56" spans="1:66" ht="120" x14ac:dyDescent="0.25">
      <c r="A56">
        <v>2022</v>
      </c>
      <c r="B56" s="4">
        <v>44835</v>
      </c>
      <c r="C56" s="4">
        <v>44926</v>
      </c>
      <c r="D56" t="s">
        <v>149</v>
      </c>
      <c r="E56" t="s">
        <v>151</v>
      </c>
      <c r="F56" t="s">
        <v>156</v>
      </c>
      <c r="G56" t="s">
        <v>680</v>
      </c>
      <c r="H56" s="3" t="s">
        <v>290</v>
      </c>
      <c r="I56" s="11" t="s">
        <v>435</v>
      </c>
      <c r="J56" s="3" t="s">
        <v>699</v>
      </c>
      <c r="K56">
        <v>40</v>
      </c>
      <c r="L56" s="3" t="s">
        <v>766</v>
      </c>
      <c r="M56" s="3" t="s">
        <v>767</v>
      </c>
      <c r="N56" s="3" t="s">
        <v>627</v>
      </c>
      <c r="O56" s="3" t="s">
        <v>289</v>
      </c>
      <c r="P56" s="3" t="s">
        <v>628</v>
      </c>
      <c r="Q56" t="s">
        <v>177</v>
      </c>
      <c r="R56" s="3" t="s">
        <v>769</v>
      </c>
      <c r="T56" s="3"/>
      <c r="U56" t="s">
        <v>189</v>
      </c>
      <c r="V56" s="3" t="s">
        <v>770</v>
      </c>
      <c r="W56">
        <v>1</v>
      </c>
      <c r="X56" s="3" t="s">
        <v>667</v>
      </c>
      <c r="Y56">
        <v>10</v>
      </c>
      <c r="Z56" s="3" t="s">
        <v>455</v>
      </c>
      <c r="AA56">
        <v>29</v>
      </c>
      <c r="AB56" t="s">
        <v>240</v>
      </c>
      <c r="AC56">
        <v>90805</v>
      </c>
      <c r="AH56" t="s">
        <v>288</v>
      </c>
      <c r="AI56" t="s">
        <v>288</v>
      </c>
      <c r="AJ56" t="s">
        <v>740</v>
      </c>
      <c r="AK56" s="4">
        <v>44841</v>
      </c>
      <c r="AL56" s="4">
        <v>44844</v>
      </c>
      <c r="AM56" s="4">
        <v>44873</v>
      </c>
      <c r="AN56" s="5">
        <f t="shared" si="6"/>
        <v>273054.77586206899</v>
      </c>
      <c r="AO56" s="5">
        <v>316743.53999999998</v>
      </c>
      <c r="AP56" s="5">
        <v>316743.53999999998</v>
      </c>
      <c r="AQ56" s="5">
        <v>316743.53999999998</v>
      </c>
      <c r="AR56" t="s">
        <v>291</v>
      </c>
      <c r="AS56" t="s">
        <v>292</v>
      </c>
      <c r="AT56" t="s">
        <v>293</v>
      </c>
      <c r="AU56" s="3" t="s">
        <v>771</v>
      </c>
      <c r="AV56" s="5">
        <f>31674.35 *2</f>
        <v>63348.7</v>
      </c>
      <c r="AW56" s="4">
        <v>44873</v>
      </c>
      <c r="AX56" s="4">
        <v>44873</v>
      </c>
      <c r="AY56" s="7" t="s">
        <v>788</v>
      </c>
      <c r="AZ56" s="11"/>
      <c r="BA56" t="s">
        <v>351</v>
      </c>
      <c r="BB56" s="3" t="s">
        <v>352</v>
      </c>
      <c r="BC56">
        <v>47</v>
      </c>
      <c r="BD56" t="s">
        <v>255</v>
      </c>
      <c r="BE56">
        <v>1</v>
      </c>
      <c r="BF56" t="s">
        <v>305</v>
      </c>
      <c r="BG56" s="11" t="s">
        <v>672</v>
      </c>
      <c r="BH56" s="11" t="s">
        <v>672</v>
      </c>
      <c r="BK56" t="s">
        <v>295</v>
      </c>
      <c r="BL56" s="4">
        <v>44946</v>
      </c>
      <c r="BM56" s="4">
        <v>44946</v>
      </c>
      <c r="BN56" s="3" t="s">
        <v>844</v>
      </c>
    </row>
    <row r="57" spans="1:66" ht="120" x14ac:dyDescent="0.25">
      <c r="A57">
        <v>2022</v>
      </c>
      <c r="B57" s="4">
        <v>44835</v>
      </c>
      <c r="C57" s="4">
        <v>44926</v>
      </c>
      <c r="D57" t="s">
        <v>149</v>
      </c>
      <c r="E57" t="s">
        <v>151</v>
      </c>
      <c r="F57" t="s">
        <v>156</v>
      </c>
      <c r="G57" t="s">
        <v>681</v>
      </c>
      <c r="H57" s="3" t="s">
        <v>290</v>
      </c>
      <c r="I57" s="11" t="s">
        <v>435</v>
      </c>
      <c r="J57" s="3" t="s">
        <v>700</v>
      </c>
      <c r="K57">
        <v>40</v>
      </c>
      <c r="L57" s="3" t="s">
        <v>766</v>
      </c>
      <c r="M57" s="3" t="s">
        <v>767</v>
      </c>
      <c r="N57" s="3" t="s">
        <v>627</v>
      </c>
      <c r="O57" s="3" t="s">
        <v>289</v>
      </c>
      <c r="P57" s="3" t="s">
        <v>628</v>
      </c>
      <c r="Q57" t="s">
        <v>177</v>
      </c>
      <c r="R57" s="3" t="s">
        <v>769</v>
      </c>
      <c r="T57" s="3"/>
      <c r="U57" t="s">
        <v>189</v>
      </c>
      <c r="V57" s="3" t="s">
        <v>770</v>
      </c>
      <c r="W57">
        <v>1</v>
      </c>
      <c r="X57" s="3" t="s">
        <v>667</v>
      </c>
      <c r="Y57">
        <v>10</v>
      </c>
      <c r="Z57" s="3" t="s">
        <v>455</v>
      </c>
      <c r="AA57">
        <v>29</v>
      </c>
      <c r="AB57" t="s">
        <v>240</v>
      </c>
      <c r="AC57">
        <v>90805</v>
      </c>
      <c r="AH57" t="s">
        <v>288</v>
      </c>
      <c r="AI57" t="s">
        <v>288</v>
      </c>
      <c r="AJ57" t="s">
        <v>740</v>
      </c>
      <c r="AK57" s="4">
        <v>44841</v>
      </c>
      <c r="AL57" s="4">
        <v>44844</v>
      </c>
      <c r="AM57" s="4">
        <v>44873</v>
      </c>
      <c r="AN57" s="5">
        <f t="shared" si="6"/>
        <v>273054.77586206899</v>
      </c>
      <c r="AO57" s="5">
        <v>316743.53999999998</v>
      </c>
      <c r="AP57" s="5">
        <v>316743.53999999998</v>
      </c>
      <c r="AQ57" s="5">
        <v>316743.53999999998</v>
      </c>
      <c r="AR57" t="s">
        <v>291</v>
      </c>
      <c r="AS57" t="s">
        <v>292</v>
      </c>
      <c r="AT57" t="s">
        <v>293</v>
      </c>
      <c r="AU57" s="3" t="s">
        <v>771</v>
      </c>
      <c r="AV57" s="5">
        <f>31674.35*2</f>
        <v>63348.7</v>
      </c>
      <c r="AW57" s="4">
        <v>44873</v>
      </c>
      <c r="AX57" s="4">
        <v>44873</v>
      </c>
      <c r="AY57" s="7" t="s">
        <v>788</v>
      </c>
      <c r="AZ57" s="11"/>
      <c r="BA57" t="s">
        <v>351</v>
      </c>
      <c r="BB57" s="3" t="s">
        <v>352</v>
      </c>
      <c r="BC57">
        <v>48</v>
      </c>
      <c r="BD57" t="s">
        <v>255</v>
      </c>
      <c r="BE57">
        <v>1</v>
      </c>
      <c r="BF57" t="s">
        <v>305</v>
      </c>
      <c r="BG57" s="11" t="s">
        <v>672</v>
      </c>
      <c r="BH57" s="11" t="s">
        <v>672</v>
      </c>
      <c r="BK57" t="s">
        <v>295</v>
      </c>
      <c r="BL57" s="4">
        <v>44946</v>
      </c>
      <c r="BM57" s="4">
        <v>44946</v>
      </c>
      <c r="BN57" s="3" t="s">
        <v>844</v>
      </c>
    </row>
    <row r="58" spans="1:66" ht="135" x14ac:dyDescent="0.25">
      <c r="A58">
        <v>2022</v>
      </c>
      <c r="B58" s="4">
        <v>44835</v>
      </c>
      <c r="C58" s="4">
        <v>44926</v>
      </c>
      <c r="D58" t="s">
        <v>149</v>
      </c>
      <c r="E58" t="s">
        <v>151</v>
      </c>
      <c r="F58" t="s">
        <v>156</v>
      </c>
      <c r="G58" t="s">
        <v>685</v>
      </c>
      <c r="H58" s="3" t="s">
        <v>290</v>
      </c>
      <c r="I58" s="11" t="s">
        <v>435</v>
      </c>
      <c r="J58" s="3" t="s">
        <v>701</v>
      </c>
      <c r="K58">
        <v>41</v>
      </c>
      <c r="L58" s="3" t="s">
        <v>404</v>
      </c>
      <c r="M58" s="3" t="s">
        <v>405</v>
      </c>
      <c r="N58" s="3" t="s">
        <v>303</v>
      </c>
      <c r="O58" s="3" t="s">
        <v>289</v>
      </c>
      <c r="P58" s="3" t="s">
        <v>304</v>
      </c>
      <c r="Q58" t="s">
        <v>164</v>
      </c>
      <c r="R58" s="3" t="s">
        <v>406</v>
      </c>
      <c r="S58">
        <v>42</v>
      </c>
      <c r="T58" s="3"/>
      <c r="U58" t="s">
        <v>185</v>
      </c>
      <c r="V58" t="s">
        <v>407</v>
      </c>
      <c r="W58">
        <v>1</v>
      </c>
      <c r="X58" t="s">
        <v>408</v>
      </c>
      <c r="Y58">
        <v>48</v>
      </c>
      <c r="Z58" s="3" t="s">
        <v>408</v>
      </c>
      <c r="AA58">
        <v>29</v>
      </c>
      <c r="AB58" t="s">
        <v>240</v>
      </c>
      <c r="AC58">
        <v>90830</v>
      </c>
      <c r="AH58" t="s">
        <v>288</v>
      </c>
      <c r="AI58" t="s">
        <v>288</v>
      </c>
      <c r="AJ58" t="s">
        <v>741</v>
      </c>
      <c r="AK58" s="4">
        <v>44849</v>
      </c>
      <c r="AL58" s="4">
        <v>44851</v>
      </c>
      <c r="AM58" s="4">
        <v>44880</v>
      </c>
      <c r="AN58" s="5">
        <f t="shared" si="6"/>
        <v>300659.81896551728</v>
      </c>
      <c r="AO58" s="5">
        <v>348765.39</v>
      </c>
      <c r="AP58" s="5">
        <v>348765.39</v>
      </c>
      <c r="AQ58" s="5">
        <v>348765.39</v>
      </c>
      <c r="AR58" t="s">
        <v>291</v>
      </c>
      <c r="AS58" t="s">
        <v>292</v>
      </c>
      <c r="AT58" t="s">
        <v>293</v>
      </c>
      <c r="AU58" s="3" t="s">
        <v>772</v>
      </c>
      <c r="AV58" s="5">
        <f>34876.54*2</f>
        <v>69753.08</v>
      </c>
      <c r="AW58" s="4">
        <v>44880</v>
      </c>
      <c r="AX58" s="4">
        <v>44880</v>
      </c>
      <c r="AY58" s="7" t="s">
        <v>789</v>
      </c>
      <c r="AZ58" s="11"/>
      <c r="BA58" t="s">
        <v>351</v>
      </c>
      <c r="BB58" s="3" t="s">
        <v>352</v>
      </c>
      <c r="BC58">
        <v>49</v>
      </c>
      <c r="BD58" t="s">
        <v>255</v>
      </c>
      <c r="BE58">
        <v>1</v>
      </c>
      <c r="BF58" t="s">
        <v>305</v>
      </c>
      <c r="BG58" s="11" t="s">
        <v>672</v>
      </c>
      <c r="BH58" s="11" t="s">
        <v>672</v>
      </c>
      <c r="BK58" t="s">
        <v>295</v>
      </c>
      <c r="BL58" s="4">
        <v>44946</v>
      </c>
      <c r="BM58" s="4">
        <v>44946</v>
      </c>
      <c r="BN58" s="3" t="s">
        <v>844</v>
      </c>
    </row>
    <row r="59" spans="1:66" ht="135" x14ac:dyDescent="0.25">
      <c r="A59">
        <v>2022</v>
      </c>
      <c r="B59" s="4">
        <v>44835</v>
      </c>
      <c r="C59" s="4">
        <v>44926</v>
      </c>
      <c r="D59" t="s">
        <v>149</v>
      </c>
      <c r="E59" t="s">
        <v>151</v>
      </c>
      <c r="F59" t="s">
        <v>156</v>
      </c>
      <c r="G59" t="s">
        <v>686</v>
      </c>
      <c r="H59" s="3" t="s">
        <v>290</v>
      </c>
      <c r="I59" s="11" t="s">
        <v>435</v>
      </c>
      <c r="J59" s="3" t="s">
        <v>702</v>
      </c>
      <c r="K59">
        <v>41</v>
      </c>
      <c r="L59" s="3" t="s">
        <v>404</v>
      </c>
      <c r="M59" s="3" t="s">
        <v>405</v>
      </c>
      <c r="N59" s="3" t="s">
        <v>303</v>
      </c>
      <c r="O59" s="3" t="s">
        <v>289</v>
      </c>
      <c r="P59" s="3" t="s">
        <v>304</v>
      </c>
      <c r="Q59" t="s">
        <v>164</v>
      </c>
      <c r="R59" s="3" t="s">
        <v>406</v>
      </c>
      <c r="S59">
        <v>42</v>
      </c>
      <c r="T59" s="3"/>
      <c r="U59" t="s">
        <v>185</v>
      </c>
      <c r="V59" t="s">
        <v>407</v>
      </c>
      <c r="W59">
        <v>1</v>
      </c>
      <c r="X59" t="s">
        <v>408</v>
      </c>
      <c r="Y59">
        <v>48</v>
      </c>
      <c r="Z59" s="3" t="s">
        <v>408</v>
      </c>
      <c r="AA59">
        <v>29</v>
      </c>
      <c r="AB59" t="s">
        <v>240</v>
      </c>
      <c r="AC59">
        <v>90830</v>
      </c>
      <c r="AH59" t="s">
        <v>288</v>
      </c>
      <c r="AI59" t="s">
        <v>288</v>
      </c>
      <c r="AJ59" t="s">
        <v>741</v>
      </c>
      <c r="AK59" s="4">
        <v>44849</v>
      </c>
      <c r="AL59" s="4">
        <v>44851</v>
      </c>
      <c r="AM59" s="4">
        <v>44880</v>
      </c>
      <c r="AN59" s="5">
        <f t="shared" si="6"/>
        <v>300659.81896551728</v>
      </c>
      <c r="AO59" s="5">
        <v>348765.39</v>
      </c>
      <c r="AP59" s="5">
        <v>348765.39</v>
      </c>
      <c r="AQ59" s="5">
        <v>348765.39</v>
      </c>
      <c r="AR59" t="s">
        <v>291</v>
      </c>
      <c r="AS59" t="s">
        <v>292</v>
      </c>
      <c r="AT59" t="s">
        <v>293</v>
      </c>
      <c r="AU59" s="3" t="s">
        <v>772</v>
      </c>
      <c r="AV59" s="5">
        <f>34876.54*2</f>
        <v>69753.08</v>
      </c>
      <c r="AW59" s="4">
        <v>44880</v>
      </c>
      <c r="AX59" s="4">
        <v>44880</v>
      </c>
      <c r="AY59" s="7" t="s">
        <v>789</v>
      </c>
      <c r="AZ59" s="11"/>
      <c r="BA59" t="s">
        <v>351</v>
      </c>
      <c r="BB59" s="3" t="s">
        <v>352</v>
      </c>
      <c r="BC59">
        <v>50</v>
      </c>
      <c r="BD59" t="s">
        <v>255</v>
      </c>
      <c r="BE59">
        <v>1</v>
      </c>
      <c r="BF59" t="s">
        <v>305</v>
      </c>
      <c r="BG59" s="11" t="s">
        <v>672</v>
      </c>
      <c r="BH59" s="11" t="s">
        <v>672</v>
      </c>
      <c r="BK59" t="s">
        <v>295</v>
      </c>
      <c r="BL59" s="4">
        <v>44946</v>
      </c>
      <c r="BM59" s="4">
        <v>44946</v>
      </c>
      <c r="BN59" s="3" t="s">
        <v>844</v>
      </c>
    </row>
    <row r="60" spans="1:66" ht="120" x14ac:dyDescent="0.25">
      <c r="A60">
        <v>2022</v>
      </c>
      <c r="B60" s="4">
        <v>44835</v>
      </c>
      <c r="C60" s="4">
        <v>44926</v>
      </c>
      <c r="D60" t="s">
        <v>149</v>
      </c>
      <c r="E60" t="s">
        <v>151</v>
      </c>
      <c r="F60" t="s">
        <v>156</v>
      </c>
      <c r="G60" t="s">
        <v>687</v>
      </c>
      <c r="H60" s="3" t="s">
        <v>290</v>
      </c>
      <c r="I60" s="11" t="s">
        <v>435</v>
      </c>
      <c r="J60" s="3" t="s">
        <v>703</v>
      </c>
      <c r="K60">
        <v>42</v>
      </c>
      <c r="L60" s="3" t="s">
        <v>602</v>
      </c>
      <c r="M60" s="3" t="s">
        <v>637</v>
      </c>
      <c r="N60" s="3" t="s">
        <v>603</v>
      </c>
      <c r="O60" s="3" t="s">
        <v>343</v>
      </c>
      <c r="P60" s="3" t="s">
        <v>610</v>
      </c>
      <c r="Q60" t="s">
        <v>169</v>
      </c>
      <c r="R60" s="3" t="s">
        <v>774</v>
      </c>
      <c r="S60">
        <v>3</v>
      </c>
      <c r="T60" s="3" t="s">
        <v>379</v>
      </c>
      <c r="U60" t="s">
        <v>189</v>
      </c>
      <c r="V60" s="3" t="s">
        <v>300</v>
      </c>
      <c r="W60">
        <v>1</v>
      </c>
      <c r="X60" s="3" t="s">
        <v>446</v>
      </c>
      <c r="Y60">
        <v>33</v>
      </c>
      <c r="Z60" s="3" t="s">
        <v>446</v>
      </c>
      <c r="AA60">
        <v>29</v>
      </c>
      <c r="AB60" t="s">
        <v>240</v>
      </c>
      <c r="AC60">
        <v>90000</v>
      </c>
      <c r="AH60" t="s">
        <v>288</v>
      </c>
      <c r="AI60" t="s">
        <v>288</v>
      </c>
      <c r="AJ60" t="s">
        <v>739</v>
      </c>
      <c r="AK60" s="4">
        <v>44883</v>
      </c>
      <c r="AL60" s="4">
        <v>44886</v>
      </c>
      <c r="AM60" s="4">
        <v>44880</v>
      </c>
      <c r="AN60" s="5">
        <f t="shared" si="6"/>
        <v>119342.75</v>
      </c>
      <c r="AO60" s="5">
        <v>138437.59</v>
      </c>
      <c r="AP60" s="15">
        <v>138437.59</v>
      </c>
      <c r="AQ60" s="5">
        <v>138437.59</v>
      </c>
      <c r="AR60" t="s">
        <v>291</v>
      </c>
      <c r="AS60" t="s">
        <v>292</v>
      </c>
      <c r="AT60" t="s">
        <v>293</v>
      </c>
      <c r="AU60" s="3" t="s">
        <v>775</v>
      </c>
      <c r="AV60" s="5">
        <f>13843.76 *2</f>
        <v>27687.52</v>
      </c>
      <c r="AW60" s="4">
        <v>44910</v>
      </c>
      <c r="AX60" s="4">
        <v>44910</v>
      </c>
      <c r="AY60" s="7" t="s">
        <v>790</v>
      </c>
      <c r="AZ60" s="11"/>
      <c r="BA60" t="s">
        <v>351</v>
      </c>
      <c r="BB60" s="3" t="s">
        <v>352</v>
      </c>
      <c r="BC60">
        <v>51</v>
      </c>
      <c r="BD60" t="s">
        <v>255</v>
      </c>
      <c r="BE60">
        <v>1</v>
      </c>
      <c r="BF60" t="s">
        <v>305</v>
      </c>
      <c r="BG60" s="11" t="s">
        <v>672</v>
      </c>
      <c r="BH60" s="11" t="s">
        <v>672</v>
      </c>
      <c r="BK60" t="s">
        <v>295</v>
      </c>
      <c r="BL60" s="4">
        <v>44946</v>
      </c>
      <c r="BM60" s="4">
        <v>44946</v>
      </c>
      <c r="BN60" s="3" t="s">
        <v>844</v>
      </c>
    </row>
    <row r="61" spans="1:66" ht="150" x14ac:dyDescent="0.25">
      <c r="A61">
        <v>2022</v>
      </c>
      <c r="B61" s="4">
        <v>44835</v>
      </c>
      <c r="C61" s="4">
        <v>44926</v>
      </c>
      <c r="D61" t="s">
        <v>149</v>
      </c>
      <c r="E61" t="s">
        <v>151</v>
      </c>
      <c r="F61" t="s">
        <v>156</v>
      </c>
      <c r="G61" t="s">
        <v>688</v>
      </c>
      <c r="H61" s="3" t="s">
        <v>290</v>
      </c>
      <c r="I61" s="11" t="s">
        <v>435</v>
      </c>
      <c r="J61" s="3" t="s">
        <v>704</v>
      </c>
      <c r="K61">
        <v>43</v>
      </c>
      <c r="L61" s="3" t="s">
        <v>776</v>
      </c>
      <c r="M61" s="3" t="s">
        <v>777</v>
      </c>
      <c r="N61" s="3" t="s">
        <v>778</v>
      </c>
      <c r="O61" s="3" t="s">
        <v>289</v>
      </c>
      <c r="P61" s="3" t="s">
        <v>779</v>
      </c>
      <c r="Q61" t="s">
        <v>159</v>
      </c>
      <c r="R61" s="3" t="s">
        <v>780</v>
      </c>
      <c r="S61" s="3">
        <v>2004</v>
      </c>
      <c r="T61" s="3">
        <v>2</v>
      </c>
      <c r="U61" t="s">
        <v>189</v>
      </c>
      <c r="V61" s="3" t="s">
        <v>781</v>
      </c>
      <c r="W61">
        <v>1</v>
      </c>
      <c r="X61" s="3" t="s">
        <v>782</v>
      </c>
      <c r="Y61">
        <v>1</v>
      </c>
      <c r="Z61" s="3" t="s">
        <v>782</v>
      </c>
      <c r="AA61">
        <v>21</v>
      </c>
      <c r="AB61" t="s">
        <v>782</v>
      </c>
      <c r="AC61">
        <v>72100</v>
      </c>
      <c r="AH61" t="s">
        <v>288</v>
      </c>
      <c r="AI61" t="s">
        <v>288</v>
      </c>
      <c r="AJ61" t="s">
        <v>742</v>
      </c>
      <c r="AK61" s="4">
        <v>44884</v>
      </c>
      <c r="AL61" s="4">
        <v>44886</v>
      </c>
      <c r="AM61" s="4">
        <v>44905</v>
      </c>
      <c r="AN61" s="5">
        <f t="shared" si="6"/>
        <v>389844.72413793107</v>
      </c>
      <c r="AO61" s="5">
        <v>452219.88</v>
      </c>
      <c r="AP61" s="5">
        <v>452219.88</v>
      </c>
      <c r="AQ61" s="5">
        <v>452219.88</v>
      </c>
      <c r="AR61" t="s">
        <v>291</v>
      </c>
      <c r="AS61" t="s">
        <v>292</v>
      </c>
      <c r="AT61" t="s">
        <v>293</v>
      </c>
      <c r="AU61" s="3" t="s">
        <v>783</v>
      </c>
      <c r="AV61" s="5">
        <f>45221.99*2</f>
        <v>90443.98</v>
      </c>
      <c r="AW61" s="4">
        <v>44905</v>
      </c>
      <c r="AX61" s="4">
        <v>44905</v>
      </c>
      <c r="AY61" s="11"/>
      <c r="AZ61" s="11"/>
      <c r="BA61" t="s">
        <v>351</v>
      </c>
      <c r="BB61" s="3" t="s">
        <v>352</v>
      </c>
      <c r="BC61">
        <v>52</v>
      </c>
      <c r="BD61" t="s">
        <v>255</v>
      </c>
      <c r="BE61">
        <v>1</v>
      </c>
      <c r="BF61" t="s">
        <v>305</v>
      </c>
      <c r="BG61" s="11" t="s">
        <v>672</v>
      </c>
      <c r="BH61" s="11" t="s">
        <v>672</v>
      </c>
      <c r="BK61" t="s">
        <v>295</v>
      </c>
      <c r="BL61" s="4">
        <v>44946</v>
      </c>
      <c r="BM61" s="4">
        <v>44946</v>
      </c>
      <c r="BN61" s="3" t="s">
        <v>843</v>
      </c>
    </row>
    <row r="62" spans="1:66" ht="150" x14ac:dyDescent="0.25">
      <c r="A62">
        <v>2022</v>
      </c>
      <c r="B62" s="4">
        <v>44835</v>
      </c>
      <c r="C62" s="4">
        <v>44926</v>
      </c>
      <c r="D62" t="s">
        <v>149</v>
      </c>
      <c r="E62" t="s">
        <v>151</v>
      </c>
      <c r="F62" t="s">
        <v>156</v>
      </c>
      <c r="G62" t="s">
        <v>683</v>
      </c>
      <c r="H62" s="3" t="s">
        <v>290</v>
      </c>
      <c r="I62" s="11" t="s">
        <v>435</v>
      </c>
      <c r="J62" s="3" t="s">
        <v>705</v>
      </c>
      <c r="K62">
        <v>43</v>
      </c>
      <c r="L62" s="3" t="s">
        <v>776</v>
      </c>
      <c r="M62" s="3" t="s">
        <v>777</v>
      </c>
      <c r="N62" s="3" t="s">
        <v>778</v>
      </c>
      <c r="O62" s="3" t="s">
        <v>289</v>
      </c>
      <c r="P62" s="3" t="s">
        <v>779</v>
      </c>
      <c r="Q62" t="s">
        <v>159</v>
      </c>
      <c r="R62" s="3" t="s">
        <v>780</v>
      </c>
      <c r="S62" s="3">
        <v>2004</v>
      </c>
      <c r="T62" s="3">
        <v>2</v>
      </c>
      <c r="U62" t="s">
        <v>189</v>
      </c>
      <c r="V62" s="3" t="s">
        <v>781</v>
      </c>
      <c r="W62">
        <v>1</v>
      </c>
      <c r="X62" s="3" t="s">
        <v>782</v>
      </c>
      <c r="Y62">
        <v>1</v>
      </c>
      <c r="Z62" s="3" t="s">
        <v>782</v>
      </c>
      <c r="AA62">
        <v>21</v>
      </c>
      <c r="AB62" t="s">
        <v>782</v>
      </c>
      <c r="AC62">
        <v>72100</v>
      </c>
      <c r="AH62" t="s">
        <v>288</v>
      </c>
      <c r="AI62" t="s">
        <v>288</v>
      </c>
      <c r="AJ62" t="s">
        <v>742</v>
      </c>
      <c r="AK62" s="4">
        <v>44884</v>
      </c>
      <c r="AL62" s="4">
        <v>44886</v>
      </c>
      <c r="AM62" s="4">
        <v>44905</v>
      </c>
      <c r="AN62" s="5">
        <f t="shared" si="6"/>
        <v>389844.72413793107</v>
      </c>
      <c r="AO62" s="5">
        <v>452219.88</v>
      </c>
      <c r="AP62" s="5">
        <v>452219.88</v>
      </c>
      <c r="AQ62" s="5">
        <v>452219.88</v>
      </c>
      <c r="AR62" t="s">
        <v>291</v>
      </c>
      <c r="AS62" t="s">
        <v>292</v>
      </c>
      <c r="AT62" t="s">
        <v>293</v>
      </c>
      <c r="AU62" s="3" t="s">
        <v>783</v>
      </c>
      <c r="AV62" s="5">
        <f>45221.99*2</f>
        <v>90443.98</v>
      </c>
      <c r="AW62" s="4">
        <v>44905</v>
      </c>
      <c r="AX62" s="4">
        <v>44905</v>
      </c>
      <c r="AY62" s="11"/>
      <c r="AZ62" s="11"/>
      <c r="BA62" t="s">
        <v>351</v>
      </c>
      <c r="BB62" s="3" t="s">
        <v>352</v>
      </c>
      <c r="BC62">
        <v>53</v>
      </c>
      <c r="BD62" t="s">
        <v>255</v>
      </c>
      <c r="BE62">
        <v>1</v>
      </c>
      <c r="BF62" t="s">
        <v>305</v>
      </c>
      <c r="BG62" s="11" t="s">
        <v>672</v>
      </c>
      <c r="BH62" s="11" t="s">
        <v>672</v>
      </c>
      <c r="BK62" t="s">
        <v>295</v>
      </c>
      <c r="BL62" s="4">
        <v>44946</v>
      </c>
      <c r="BM62" s="4">
        <v>44946</v>
      </c>
      <c r="BN62" s="3" t="s">
        <v>843</v>
      </c>
    </row>
    <row r="63" spans="1:66" ht="120" x14ac:dyDescent="0.25">
      <c r="A63">
        <v>2022</v>
      </c>
      <c r="B63" s="4">
        <v>44835</v>
      </c>
      <c r="C63" s="4">
        <v>44926</v>
      </c>
      <c r="D63" t="s">
        <v>149</v>
      </c>
      <c r="E63" t="s">
        <v>151</v>
      </c>
      <c r="F63" t="s">
        <v>156</v>
      </c>
      <c r="G63" t="s">
        <v>689</v>
      </c>
      <c r="H63" s="3" t="s">
        <v>290</v>
      </c>
      <c r="I63" s="11" t="s">
        <v>435</v>
      </c>
      <c r="J63" s="3" t="s">
        <v>706</v>
      </c>
      <c r="K63">
        <v>44</v>
      </c>
      <c r="L63" s="3" t="s">
        <v>388</v>
      </c>
      <c r="M63" s="3" t="s">
        <v>389</v>
      </c>
      <c r="N63" s="3" t="s">
        <v>390</v>
      </c>
      <c r="O63" s="3" t="s">
        <v>289</v>
      </c>
      <c r="P63" s="3" t="s">
        <v>391</v>
      </c>
      <c r="Q63" t="s">
        <v>183</v>
      </c>
      <c r="R63" s="3" t="s">
        <v>444</v>
      </c>
      <c r="S63">
        <v>6</v>
      </c>
      <c r="T63" s="3"/>
      <c r="U63" t="s">
        <v>189</v>
      </c>
      <c r="V63" s="3" t="s">
        <v>300</v>
      </c>
      <c r="W63">
        <v>1</v>
      </c>
      <c r="X63" s="3" t="s">
        <v>724</v>
      </c>
      <c r="Y63">
        <v>33</v>
      </c>
      <c r="Z63" s="3" t="s">
        <v>446</v>
      </c>
      <c r="AA63">
        <v>29</v>
      </c>
      <c r="AB63" t="s">
        <v>240</v>
      </c>
      <c r="AC63">
        <v>90100</v>
      </c>
      <c r="AH63" t="s">
        <v>288</v>
      </c>
      <c r="AI63" t="s">
        <v>288</v>
      </c>
      <c r="AJ63" t="s">
        <v>743</v>
      </c>
      <c r="AK63" s="4">
        <v>44888</v>
      </c>
      <c r="AL63" s="4">
        <v>44890</v>
      </c>
      <c r="AM63" s="4">
        <v>44910</v>
      </c>
      <c r="AN63" s="5">
        <f t="shared" si="6"/>
        <v>151345.81034482759</v>
      </c>
      <c r="AO63" s="5">
        <v>175561.14</v>
      </c>
      <c r="AP63" s="5">
        <v>175561.14</v>
      </c>
      <c r="AQ63" s="5">
        <v>175561.14</v>
      </c>
      <c r="AR63" t="s">
        <v>291</v>
      </c>
      <c r="AS63" t="s">
        <v>292</v>
      </c>
      <c r="AT63" t="s">
        <v>293</v>
      </c>
      <c r="AU63" s="3" t="s">
        <v>808</v>
      </c>
      <c r="AV63" s="5">
        <f>17556.11*2</f>
        <v>35112.22</v>
      </c>
      <c r="AW63" s="4">
        <v>44910</v>
      </c>
      <c r="AX63" s="4">
        <v>44910</v>
      </c>
      <c r="AY63" s="7" t="s">
        <v>791</v>
      </c>
      <c r="AZ63" s="11"/>
      <c r="BA63" t="s">
        <v>351</v>
      </c>
      <c r="BB63" s="3" t="s">
        <v>352</v>
      </c>
      <c r="BC63">
        <v>54</v>
      </c>
      <c r="BD63" t="s">
        <v>255</v>
      </c>
      <c r="BE63">
        <v>1</v>
      </c>
      <c r="BF63" t="s">
        <v>305</v>
      </c>
      <c r="BG63" s="11" t="s">
        <v>672</v>
      </c>
      <c r="BH63" s="11" t="s">
        <v>672</v>
      </c>
      <c r="BK63" t="s">
        <v>295</v>
      </c>
      <c r="BL63" s="4">
        <v>44946</v>
      </c>
      <c r="BM63" s="4">
        <v>44946</v>
      </c>
      <c r="BN63" s="3" t="s">
        <v>844</v>
      </c>
    </row>
    <row r="64" spans="1:66" ht="120" x14ac:dyDescent="0.25">
      <c r="A64">
        <v>2022</v>
      </c>
      <c r="B64" s="4">
        <v>44835</v>
      </c>
      <c r="C64" s="4">
        <v>44926</v>
      </c>
      <c r="D64" t="s">
        <v>149</v>
      </c>
      <c r="E64" t="s">
        <v>151</v>
      </c>
      <c r="F64" t="s">
        <v>156</v>
      </c>
      <c r="G64" t="s">
        <v>690</v>
      </c>
      <c r="H64" s="3" t="s">
        <v>290</v>
      </c>
      <c r="I64" s="11" t="s">
        <v>435</v>
      </c>
      <c r="J64" s="3" t="s">
        <v>707</v>
      </c>
      <c r="K64">
        <v>45</v>
      </c>
      <c r="L64" s="3" t="s">
        <v>626</v>
      </c>
      <c r="M64" s="3" t="s">
        <v>810</v>
      </c>
      <c r="N64" s="3" t="s">
        <v>627</v>
      </c>
      <c r="O64" s="3" t="s">
        <v>289</v>
      </c>
      <c r="P64" s="3" t="s">
        <v>628</v>
      </c>
      <c r="Q64" t="s">
        <v>177</v>
      </c>
      <c r="R64" s="3" t="s">
        <v>769</v>
      </c>
      <c r="T64" s="3"/>
      <c r="U64" t="s">
        <v>189</v>
      </c>
      <c r="V64" s="3" t="s">
        <v>770</v>
      </c>
      <c r="W64">
        <v>1</v>
      </c>
      <c r="X64" s="3" t="s">
        <v>667</v>
      </c>
      <c r="Y64">
        <v>10</v>
      </c>
      <c r="Z64" s="3" t="s">
        <v>454</v>
      </c>
      <c r="AA64">
        <v>29</v>
      </c>
      <c r="AB64" t="s">
        <v>240</v>
      </c>
      <c r="AC64">
        <v>90805</v>
      </c>
      <c r="AH64" t="s">
        <v>288</v>
      </c>
      <c r="AI64" t="s">
        <v>288</v>
      </c>
      <c r="AJ64" t="s">
        <v>744</v>
      </c>
      <c r="AK64" s="4">
        <v>44841</v>
      </c>
      <c r="AL64" s="4">
        <v>44844</v>
      </c>
      <c r="AM64" s="4">
        <v>44873</v>
      </c>
      <c r="AN64" s="5">
        <f t="shared" si="6"/>
        <v>219440.22413793104</v>
      </c>
      <c r="AO64" s="5">
        <v>254550.66</v>
      </c>
      <c r="AP64" s="5">
        <v>254550.66</v>
      </c>
      <c r="AQ64" s="5">
        <v>254550.66</v>
      </c>
      <c r="AR64" t="s">
        <v>291</v>
      </c>
      <c r="AS64" t="s">
        <v>292</v>
      </c>
      <c r="AT64" t="s">
        <v>293</v>
      </c>
      <c r="AU64" s="3" t="s">
        <v>811</v>
      </c>
      <c r="AV64" s="5">
        <f>25455.07*2</f>
        <v>50910.14</v>
      </c>
      <c r="AW64" s="4">
        <v>44873</v>
      </c>
      <c r="AX64" s="4">
        <v>44873</v>
      </c>
      <c r="AY64" s="11" t="s">
        <v>792</v>
      </c>
      <c r="AZ64" s="11"/>
      <c r="BA64" t="s">
        <v>351</v>
      </c>
      <c r="BB64" s="3" t="s">
        <v>352</v>
      </c>
      <c r="BC64">
        <v>55</v>
      </c>
      <c r="BD64" t="s">
        <v>255</v>
      </c>
      <c r="BF64" t="s">
        <v>305</v>
      </c>
      <c r="BG64" s="11"/>
      <c r="BH64" s="11"/>
      <c r="BK64" t="s">
        <v>295</v>
      </c>
      <c r="BL64" s="4">
        <v>44946</v>
      </c>
      <c r="BM64" s="4">
        <v>44946</v>
      </c>
      <c r="BN64" s="3" t="s">
        <v>844</v>
      </c>
    </row>
    <row r="65" spans="1:66" ht="120" x14ac:dyDescent="0.25">
      <c r="A65">
        <v>2022</v>
      </c>
      <c r="B65" s="4">
        <v>44835</v>
      </c>
      <c r="C65" s="4">
        <v>44926</v>
      </c>
      <c r="D65" t="s">
        <v>149</v>
      </c>
      <c r="E65" t="s">
        <v>151</v>
      </c>
      <c r="F65" t="s">
        <v>156</v>
      </c>
      <c r="G65" t="s">
        <v>682</v>
      </c>
      <c r="H65" s="3" t="s">
        <v>290</v>
      </c>
      <c r="I65" s="11" t="s">
        <v>435</v>
      </c>
      <c r="J65" s="3" t="s">
        <v>708</v>
      </c>
      <c r="K65">
        <v>46</v>
      </c>
      <c r="L65" s="3" t="s">
        <v>392</v>
      </c>
      <c r="M65" s="3" t="s">
        <v>393</v>
      </c>
      <c r="N65" s="3" t="s">
        <v>394</v>
      </c>
      <c r="O65" s="3" t="s">
        <v>289</v>
      </c>
      <c r="P65" s="3" t="s">
        <v>412</v>
      </c>
      <c r="Q65" t="s">
        <v>164</v>
      </c>
      <c r="R65" s="3" t="s">
        <v>506</v>
      </c>
      <c r="S65">
        <v>27</v>
      </c>
      <c r="T65" s="3"/>
      <c r="U65" t="s">
        <v>212</v>
      </c>
      <c r="V65" s="3" t="s">
        <v>813</v>
      </c>
      <c r="W65">
        <v>1</v>
      </c>
      <c r="X65" s="3" t="s">
        <v>425</v>
      </c>
      <c r="Y65">
        <v>33</v>
      </c>
      <c r="Z65" s="3" t="s">
        <v>446</v>
      </c>
      <c r="AA65">
        <v>29</v>
      </c>
      <c r="AB65" t="s">
        <v>240</v>
      </c>
      <c r="AC65">
        <v>90430</v>
      </c>
      <c r="AH65" t="s">
        <v>288</v>
      </c>
      <c r="AI65" t="s">
        <v>288</v>
      </c>
      <c r="AJ65" t="s">
        <v>745</v>
      </c>
      <c r="AK65" s="4">
        <v>44816</v>
      </c>
      <c r="AL65" s="4">
        <v>44818</v>
      </c>
      <c r="AM65" s="4">
        <v>44847</v>
      </c>
      <c r="AN65" s="5">
        <f t="shared" si="6"/>
        <v>283401.14655172417</v>
      </c>
      <c r="AO65" s="5">
        <v>328745.33</v>
      </c>
      <c r="AP65" s="5">
        <v>328745.33</v>
      </c>
      <c r="AQ65" s="5">
        <v>328745.33</v>
      </c>
      <c r="AR65" t="s">
        <v>291</v>
      </c>
      <c r="AS65" t="s">
        <v>292</v>
      </c>
      <c r="AT65" t="s">
        <v>293</v>
      </c>
      <c r="AU65" s="3" t="s">
        <v>814</v>
      </c>
      <c r="AV65" s="5">
        <f>32874.53*2</f>
        <v>65749.06</v>
      </c>
      <c r="AW65" s="4">
        <v>44847</v>
      </c>
      <c r="AX65" s="4">
        <v>44847</v>
      </c>
      <c r="AY65" s="11" t="s">
        <v>793</v>
      </c>
      <c r="AZ65" s="11"/>
      <c r="BA65" t="s">
        <v>351</v>
      </c>
      <c r="BB65" s="3" t="s">
        <v>352</v>
      </c>
      <c r="BC65">
        <v>56</v>
      </c>
      <c r="BD65" t="s">
        <v>255</v>
      </c>
      <c r="BF65" t="s">
        <v>305</v>
      </c>
      <c r="BG65" s="11"/>
      <c r="BH65" s="11"/>
      <c r="BK65" t="s">
        <v>295</v>
      </c>
      <c r="BL65" s="4">
        <v>44946</v>
      </c>
      <c r="BM65" s="4">
        <v>44946</v>
      </c>
      <c r="BN65" s="3" t="s">
        <v>844</v>
      </c>
    </row>
    <row r="66" spans="1:66" ht="120" x14ac:dyDescent="0.25">
      <c r="A66">
        <v>2022</v>
      </c>
      <c r="B66" s="4">
        <v>44835</v>
      </c>
      <c r="C66" s="4">
        <v>44926</v>
      </c>
      <c r="D66" t="s">
        <v>149</v>
      </c>
      <c r="E66" t="s">
        <v>151</v>
      </c>
      <c r="F66" t="s">
        <v>156</v>
      </c>
      <c r="G66" t="s">
        <v>684</v>
      </c>
      <c r="H66" s="3" t="s">
        <v>290</v>
      </c>
      <c r="I66" s="11" t="s">
        <v>435</v>
      </c>
      <c r="J66" s="3" t="s">
        <v>709</v>
      </c>
      <c r="K66">
        <v>47</v>
      </c>
      <c r="L66" s="3" t="s">
        <v>636</v>
      </c>
      <c r="M66" s="3" t="s">
        <v>637</v>
      </c>
      <c r="N66" s="3" t="s">
        <v>603</v>
      </c>
      <c r="O66" s="3" t="s">
        <v>289</v>
      </c>
      <c r="P66" s="3" t="s">
        <v>638</v>
      </c>
      <c r="Q66" t="s">
        <v>164</v>
      </c>
      <c r="R66" s="3" t="s">
        <v>640</v>
      </c>
      <c r="S66">
        <v>21</v>
      </c>
      <c r="T66" s="3">
        <v>3</v>
      </c>
      <c r="U66" t="s">
        <v>189</v>
      </c>
      <c r="V66" s="3" t="s">
        <v>300</v>
      </c>
      <c r="W66">
        <v>1</v>
      </c>
      <c r="X66" s="3" t="s">
        <v>446</v>
      </c>
      <c r="Y66">
        <v>33</v>
      </c>
      <c r="Z66" s="3" t="s">
        <v>446</v>
      </c>
      <c r="AA66">
        <v>29</v>
      </c>
      <c r="AB66" t="s">
        <v>240</v>
      </c>
      <c r="AC66">
        <v>90000</v>
      </c>
      <c r="AH66" t="s">
        <v>288</v>
      </c>
      <c r="AI66" t="s">
        <v>288</v>
      </c>
      <c r="AJ66" t="s">
        <v>746</v>
      </c>
      <c r="AK66" s="4">
        <v>44883</v>
      </c>
      <c r="AL66" s="4">
        <v>44886</v>
      </c>
      <c r="AM66" s="4">
        <v>44910</v>
      </c>
      <c r="AN66" s="5">
        <f t="shared" si="6"/>
        <v>358549.19827586209</v>
      </c>
      <c r="AO66" s="5">
        <v>415917.07</v>
      </c>
      <c r="AP66" s="5">
        <v>415917.07</v>
      </c>
      <c r="AQ66" s="5">
        <v>415917.07</v>
      </c>
      <c r="AR66" t="s">
        <v>291</v>
      </c>
      <c r="AS66" t="s">
        <v>292</v>
      </c>
      <c r="AT66" t="s">
        <v>293</v>
      </c>
      <c r="AU66" s="3" t="s">
        <v>816</v>
      </c>
      <c r="AV66" s="5">
        <f>41591.71*2</f>
        <v>83183.42</v>
      </c>
      <c r="AW66" s="4">
        <v>44910</v>
      </c>
      <c r="AX66" s="4">
        <v>44910</v>
      </c>
      <c r="AY66" s="7" t="s">
        <v>794</v>
      </c>
      <c r="AZ66" s="11"/>
      <c r="BA66" t="s">
        <v>351</v>
      </c>
      <c r="BB66" s="3" t="s">
        <v>352</v>
      </c>
      <c r="BC66">
        <v>57</v>
      </c>
      <c r="BD66" t="s">
        <v>255</v>
      </c>
      <c r="BF66" t="s">
        <v>305</v>
      </c>
      <c r="BG66" s="11"/>
      <c r="BH66" s="11"/>
      <c r="BK66" t="s">
        <v>295</v>
      </c>
      <c r="BL66" s="4">
        <v>44946</v>
      </c>
      <c r="BM66" s="4">
        <v>44946</v>
      </c>
      <c r="BN66" s="3" t="s">
        <v>844</v>
      </c>
    </row>
    <row r="67" spans="1:66" ht="120" x14ac:dyDescent="0.25">
      <c r="A67">
        <v>2022</v>
      </c>
      <c r="B67" s="4">
        <v>44835</v>
      </c>
      <c r="C67" s="4">
        <v>44926</v>
      </c>
      <c r="D67" t="s">
        <v>149</v>
      </c>
      <c r="E67" t="s">
        <v>151</v>
      </c>
      <c r="F67" t="s">
        <v>156</v>
      </c>
      <c r="G67" t="s">
        <v>691</v>
      </c>
      <c r="H67" s="3" t="s">
        <v>290</v>
      </c>
      <c r="I67" s="11" t="s">
        <v>435</v>
      </c>
      <c r="J67" s="3" t="s">
        <v>710</v>
      </c>
      <c r="K67">
        <v>48</v>
      </c>
      <c r="L67" s="3" t="s">
        <v>296</v>
      </c>
      <c r="M67" s="3" t="s">
        <v>417</v>
      </c>
      <c r="N67" s="3" t="s">
        <v>298</v>
      </c>
      <c r="O67" s="3" t="s">
        <v>289</v>
      </c>
      <c r="P67" s="3" t="s">
        <v>299</v>
      </c>
      <c r="Q67" t="s">
        <v>164</v>
      </c>
      <c r="R67" s="3" t="s">
        <v>463</v>
      </c>
      <c r="S67">
        <v>111</v>
      </c>
      <c r="T67" s="3"/>
      <c r="U67" t="s">
        <v>189</v>
      </c>
      <c r="V67" s="3" t="s">
        <v>300</v>
      </c>
      <c r="W67">
        <v>1</v>
      </c>
      <c r="X67" s="3" t="s">
        <v>667</v>
      </c>
      <c r="Y67">
        <v>10</v>
      </c>
      <c r="Z67" s="3" t="s">
        <v>455</v>
      </c>
      <c r="AA67">
        <v>29</v>
      </c>
      <c r="AB67" t="s">
        <v>240</v>
      </c>
      <c r="AC67">
        <v>90800</v>
      </c>
      <c r="AH67" t="s">
        <v>288</v>
      </c>
      <c r="AI67" t="s">
        <v>288</v>
      </c>
      <c r="AJ67" t="s">
        <v>747</v>
      </c>
      <c r="AK67" s="4">
        <v>44901</v>
      </c>
      <c r="AL67" s="4">
        <v>44902</v>
      </c>
      <c r="AM67" s="4">
        <v>44915</v>
      </c>
      <c r="AN67" s="5">
        <f t="shared" si="6"/>
        <v>247835.4827586207</v>
      </c>
      <c r="AO67" s="5">
        <v>287489.15999999997</v>
      </c>
      <c r="AP67" s="5">
        <v>287489.15999999997</v>
      </c>
      <c r="AQ67" s="5">
        <v>287489.15999999997</v>
      </c>
      <c r="AR67" t="s">
        <v>291</v>
      </c>
      <c r="AS67" t="s">
        <v>292</v>
      </c>
      <c r="AT67" t="s">
        <v>293</v>
      </c>
      <c r="AU67" s="3" t="s">
        <v>818</v>
      </c>
      <c r="AV67" s="5">
        <f>28748.92*2</f>
        <v>57497.84</v>
      </c>
      <c r="AW67" s="4">
        <v>44915</v>
      </c>
      <c r="AX67" s="4">
        <v>44915</v>
      </c>
      <c r="AY67" s="7" t="s">
        <v>795</v>
      </c>
      <c r="AZ67" s="11"/>
      <c r="BA67" t="s">
        <v>351</v>
      </c>
      <c r="BB67" s="3" t="s">
        <v>352</v>
      </c>
      <c r="BC67">
        <v>58</v>
      </c>
      <c r="BD67" t="s">
        <v>255</v>
      </c>
      <c r="BF67" t="s">
        <v>305</v>
      </c>
      <c r="BG67" s="11"/>
      <c r="BH67" s="11"/>
      <c r="BK67" t="s">
        <v>295</v>
      </c>
      <c r="BL67" s="4">
        <v>44946</v>
      </c>
      <c r="BM67" s="4">
        <v>44946</v>
      </c>
      <c r="BN67" s="3" t="s">
        <v>844</v>
      </c>
    </row>
    <row r="68" spans="1:66" ht="120" x14ac:dyDescent="0.25">
      <c r="A68">
        <v>2022</v>
      </c>
      <c r="B68" s="4">
        <v>44835</v>
      </c>
      <c r="C68" s="4">
        <v>44926</v>
      </c>
      <c r="D68" t="s">
        <v>149</v>
      </c>
      <c r="E68" t="s">
        <v>151</v>
      </c>
      <c r="F68" t="s">
        <v>156</v>
      </c>
      <c r="G68" t="s">
        <v>692</v>
      </c>
      <c r="H68" s="3" t="s">
        <v>290</v>
      </c>
      <c r="I68" s="11" t="s">
        <v>435</v>
      </c>
      <c r="J68" s="3" t="s">
        <v>711</v>
      </c>
      <c r="K68">
        <v>49</v>
      </c>
      <c r="L68" s="3" t="s">
        <v>517</v>
      </c>
      <c r="M68" s="3" t="s">
        <v>518</v>
      </c>
      <c r="N68" s="3" t="s">
        <v>474</v>
      </c>
      <c r="O68" s="3" t="s">
        <v>289</v>
      </c>
      <c r="P68" s="3" t="s">
        <v>476</v>
      </c>
      <c r="Q68" t="s">
        <v>164</v>
      </c>
      <c r="R68" s="3" t="s">
        <v>519</v>
      </c>
      <c r="S68" s="3" t="s">
        <v>820</v>
      </c>
      <c r="T68" s="3" t="s">
        <v>821</v>
      </c>
      <c r="U68" t="s">
        <v>216</v>
      </c>
      <c r="V68" s="3" t="s">
        <v>522</v>
      </c>
      <c r="W68">
        <v>1</v>
      </c>
      <c r="X68" s="3" t="s">
        <v>822</v>
      </c>
      <c r="Y68">
        <v>33</v>
      </c>
      <c r="Z68" s="3" t="s">
        <v>446</v>
      </c>
      <c r="AA68">
        <v>29</v>
      </c>
      <c r="AB68" t="s">
        <v>240</v>
      </c>
      <c r="AC68">
        <v>90600</v>
      </c>
      <c r="AH68" t="s">
        <v>288</v>
      </c>
      <c r="AI68" t="s">
        <v>288</v>
      </c>
      <c r="AJ68" t="s">
        <v>748</v>
      </c>
      <c r="AK68" s="4">
        <v>44911</v>
      </c>
      <c r="AL68" s="4">
        <v>44914</v>
      </c>
      <c r="AM68" s="4">
        <v>44926</v>
      </c>
      <c r="AN68" s="5">
        <f t="shared" si="6"/>
        <v>368250.30172413791</v>
      </c>
      <c r="AO68" s="5">
        <v>427170.35</v>
      </c>
      <c r="AP68" s="5">
        <v>427170.35</v>
      </c>
      <c r="AQ68" s="5">
        <v>427170.35</v>
      </c>
      <c r="AR68" t="s">
        <v>291</v>
      </c>
      <c r="AS68" t="s">
        <v>292</v>
      </c>
      <c r="AT68" t="s">
        <v>293</v>
      </c>
      <c r="AU68" s="3" t="s">
        <v>823</v>
      </c>
      <c r="AV68" s="5">
        <f>42717.03*2</f>
        <v>85434.06</v>
      </c>
      <c r="AW68" s="4">
        <v>44926</v>
      </c>
      <c r="AX68" s="4">
        <v>44926</v>
      </c>
      <c r="AY68" s="7" t="s">
        <v>796</v>
      </c>
      <c r="AZ68" s="11"/>
      <c r="BA68" t="s">
        <v>351</v>
      </c>
      <c r="BB68" s="3" t="s">
        <v>352</v>
      </c>
      <c r="BC68">
        <v>59</v>
      </c>
      <c r="BD68" t="s">
        <v>255</v>
      </c>
      <c r="BF68" t="s">
        <v>305</v>
      </c>
      <c r="BG68" s="11"/>
      <c r="BH68" s="11"/>
      <c r="BK68" t="s">
        <v>295</v>
      </c>
      <c r="BL68" s="4">
        <v>44946</v>
      </c>
      <c r="BM68" s="4">
        <v>44946</v>
      </c>
      <c r="BN68" s="3" t="s">
        <v>844</v>
      </c>
    </row>
    <row r="69" spans="1:66" ht="120" x14ac:dyDescent="0.25">
      <c r="A69">
        <v>2022</v>
      </c>
      <c r="B69" s="4">
        <v>44835</v>
      </c>
      <c r="C69" s="4">
        <v>44926</v>
      </c>
      <c r="D69" t="s">
        <v>149</v>
      </c>
      <c r="E69" t="s">
        <v>151</v>
      </c>
      <c r="F69" t="s">
        <v>156</v>
      </c>
      <c r="G69" t="s">
        <v>693</v>
      </c>
      <c r="H69" s="3" t="s">
        <v>290</v>
      </c>
      <c r="I69" s="11" t="s">
        <v>435</v>
      </c>
      <c r="J69" s="3" t="s">
        <v>712</v>
      </c>
      <c r="K69">
        <v>50</v>
      </c>
      <c r="L69" s="3" t="s">
        <v>825</v>
      </c>
      <c r="M69" s="3" t="s">
        <v>826</v>
      </c>
      <c r="N69" s="3" t="s">
        <v>827</v>
      </c>
      <c r="O69" s="3" t="s">
        <v>343</v>
      </c>
      <c r="P69" s="3" t="s">
        <v>828</v>
      </c>
      <c r="Q69" t="s">
        <v>171</v>
      </c>
      <c r="R69" s="3" t="s">
        <v>829</v>
      </c>
      <c r="S69">
        <v>1823</v>
      </c>
      <c r="T69" s="3"/>
      <c r="V69" s="3" t="s">
        <v>830</v>
      </c>
      <c r="W69">
        <v>1</v>
      </c>
      <c r="X69" s="3" t="s">
        <v>831</v>
      </c>
      <c r="Y69">
        <v>1</v>
      </c>
      <c r="Z69" s="3" t="s">
        <v>782</v>
      </c>
      <c r="AA69">
        <v>21</v>
      </c>
      <c r="AB69" t="s">
        <v>782</v>
      </c>
      <c r="AC69">
        <v>72820</v>
      </c>
      <c r="AH69" t="s">
        <v>288</v>
      </c>
      <c r="AI69" t="s">
        <v>288</v>
      </c>
      <c r="AJ69" t="s">
        <v>749</v>
      </c>
      <c r="AK69" s="4">
        <v>44911</v>
      </c>
      <c r="AL69" s="4">
        <v>44912</v>
      </c>
      <c r="AM69" s="4">
        <v>44926</v>
      </c>
      <c r="AN69" s="5">
        <f t="shared" si="6"/>
        <v>379095.06896551728</v>
      </c>
      <c r="AO69" s="5">
        <v>439750.28</v>
      </c>
      <c r="AP69" s="5">
        <v>439750.28</v>
      </c>
      <c r="AQ69" s="5">
        <v>439750.28</v>
      </c>
      <c r="AR69" t="s">
        <v>291</v>
      </c>
      <c r="AS69" t="s">
        <v>292</v>
      </c>
      <c r="AT69" t="s">
        <v>293</v>
      </c>
      <c r="AU69" s="3" t="s">
        <v>832</v>
      </c>
      <c r="AV69" s="5">
        <f>43975.03*2</f>
        <v>87950.06</v>
      </c>
      <c r="AW69" s="4">
        <v>44926</v>
      </c>
      <c r="AX69" s="4">
        <v>44926</v>
      </c>
      <c r="AY69" s="11"/>
      <c r="AZ69" s="11"/>
      <c r="BA69" t="s">
        <v>351</v>
      </c>
      <c r="BB69" s="3" t="s">
        <v>352</v>
      </c>
      <c r="BC69">
        <v>60</v>
      </c>
      <c r="BD69" t="s">
        <v>255</v>
      </c>
      <c r="BF69" t="s">
        <v>305</v>
      </c>
      <c r="BG69" s="11"/>
      <c r="BH69" s="11"/>
      <c r="BK69" t="s">
        <v>295</v>
      </c>
      <c r="BL69" s="4">
        <v>44946</v>
      </c>
      <c r="BM69" s="4">
        <v>44946</v>
      </c>
      <c r="BN69" s="3" t="s">
        <v>843</v>
      </c>
    </row>
    <row r="70" spans="1:66" ht="30" x14ac:dyDescent="0.25">
      <c r="A70">
        <v>2022</v>
      </c>
      <c r="B70" s="4">
        <v>44835</v>
      </c>
      <c r="C70" s="4">
        <v>44926</v>
      </c>
      <c r="D70" t="s">
        <v>150</v>
      </c>
      <c r="G70" t="s">
        <v>855</v>
      </c>
      <c r="J70" s="3"/>
      <c r="AN70" s="5"/>
      <c r="AY70" s="3"/>
      <c r="AZ70" s="3"/>
      <c r="BB70" s="3"/>
      <c r="BK70" t="s">
        <v>295</v>
      </c>
      <c r="BL70" s="4">
        <v>44946</v>
      </c>
      <c r="BM70" s="4">
        <v>44946</v>
      </c>
      <c r="BN70" s="3" t="s">
        <v>842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3" type="noConversion"/>
  <dataValidations count="7">
    <dataValidation type="list" allowBlank="1" showErrorMessage="1" sqref="BD8:BD69" xr:uid="{00000000-0002-0000-0000-000006000000}">
      <formula1>Hidden_755</formula1>
    </dataValidation>
    <dataValidation type="list" allowBlank="1" showErrorMessage="1" sqref="AB8:AB69" xr:uid="{00000000-0002-0000-0000-000005000000}">
      <formula1>Hidden_627</formula1>
    </dataValidation>
    <dataValidation type="list" allowBlank="1" showErrorMessage="1" sqref="U8:U70" xr:uid="{00000000-0002-0000-0000-000004000000}">
      <formula1>Hidden_520</formula1>
    </dataValidation>
    <dataValidation type="list" allowBlank="1" showErrorMessage="1" sqref="D8:D70" xr:uid="{00000000-0002-0000-0000-000000000000}">
      <formula1>Hidden_13</formula1>
    </dataValidation>
    <dataValidation type="list" allowBlank="1" showErrorMessage="1" sqref="E8:E70" xr:uid="{00000000-0002-0000-0000-000001000000}">
      <formula1>Hidden_24</formula1>
    </dataValidation>
    <dataValidation type="list" allowBlank="1" showErrorMessage="1" sqref="F8:F70" xr:uid="{00000000-0002-0000-0000-000002000000}">
      <formula1>Hidden_35</formula1>
    </dataValidation>
    <dataValidation type="list" allowBlank="1" showErrorMessage="1" sqref="Q8:Q70" xr:uid="{00000000-0002-0000-0000-000003000000}">
      <formula1>Hidden_416</formula1>
    </dataValidation>
  </dataValidations>
  <hyperlinks>
    <hyperlink ref="AY8" r:id="rId1" xr:uid="{B6A82E5D-E33C-42C5-BD45-1E60F570A090}"/>
    <hyperlink ref="AY18" r:id="rId2" xr:uid="{32ACA0AF-03A5-45E0-85EF-BC879543E5BE}"/>
    <hyperlink ref="AY9" r:id="rId3" xr:uid="{C4285603-B8F8-4B07-B1DA-ACAE9DA1A7CD}"/>
    <hyperlink ref="AY10" r:id="rId4" xr:uid="{9A8A27AB-AF55-4D28-8CCD-230228898ACC}"/>
    <hyperlink ref="AY11" r:id="rId5" xr:uid="{34DC73CF-F908-4890-A394-B796DAA6E64A}"/>
    <hyperlink ref="AY12" r:id="rId6" xr:uid="{4C84BF2C-2B8B-40EF-8E36-37A6F1ABB893}"/>
    <hyperlink ref="AY13" r:id="rId7" xr:uid="{C20817F4-7A36-469F-9F91-E9D8572EC4E5}"/>
    <hyperlink ref="AY19" r:id="rId8" xr:uid="{1953058D-C3D3-40C6-81A7-FD97E74C67EC}"/>
    <hyperlink ref="AY20" r:id="rId9" xr:uid="{46C2460D-E282-4D45-88C0-974C1204256A}"/>
    <hyperlink ref="AY21" r:id="rId10" xr:uid="{B6200A47-9542-4995-A078-DAE9FD15F2EE}"/>
    <hyperlink ref="AY16" r:id="rId11" xr:uid="{77B4F079-4E3B-4C78-A115-03EE8FD491D9}"/>
    <hyperlink ref="AY14" r:id="rId12" xr:uid="{0EBF2BFB-ECCA-4D9E-9E1F-60EC3618E56F}"/>
    <hyperlink ref="AY15" r:id="rId13" xr:uid="{A91BF484-3EDA-4C85-B056-F085774F337D}"/>
    <hyperlink ref="AY17" r:id="rId14" xr:uid="{A75329CA-45DF-46CB-8F59-51C28F756C61}"/>
    <hyperlink ref="I8" r:id="rId15" xr:uid="{9B77E0E1-53EE-46F7-BD00-B3E8DD4DA93D}"/>
    <hyperlink ref="I9:I21" r:id="rId16" display="https://drive.google.com/file/d/1ulS5kVYsWJGHPAnYoHIIyR1AJq06SLwH/view?usp=sharing" xr:uid="{9D55C0E8-879C-4980-A4AD-8C01D83A8934}"/>
    <hyperlink ref="I23:I24" r:id="rId17" display="https://drive.google.com/file/d/1ulS5kVYsWJGHPAnYoHIIyR1AJq06SLwH/view?usp=sharing" xr:uid="{C3EF1F9C-8DF9-48E5-BA33-7E2B06BCA63B}"/>
    <hyperlink ref="I25" r:id="rId18" xr:uid="{8BE437AD-3E2B-450F-945F-20E4CE3BF4F0}"/>
    <hyperlink ref="I22" r:id="rId19" xr:uid="{70A837DE-EAFF-460B-AB9C-BE2E233A7336}"/>
    <hyperlink ref="AY22" r:id="rId20" xr:uid="{543B2AC2-7FDA-4B52-8944-C658828D64C0}"/>
    <hyperlink ref="I26:I27" r:id="rId21" display="https://drive.google.com/file/d/1ulS5kVYsWJGHPAnYoHIIyR1AJq06SLwH/view?usp=sharing" xr:uid="{BB8E86BD-14D3-4ABD-AAEA-5F6501AF6807}"/>
    <hyperlink ref="AY25" r:id="rId22" xr:uid="{35B16058-0B4E-4234-9F30-225457D7ECF3}"/>
    <hyperlink ref="AY27" r:id="rId23" xr:uid="{C8E46C46-F659-4894-8011-9C6A971C88C2}"/>
    <hyperlink ref="BI25" r:id="rId24" xr:uid="{7C4184DB-69DA-4359-B19E-8D7EDE3F3A58}"/>
    <hyperlink ref="BI27" r:id="rId25" xr:uid="{599B255E-816D-4D9E-9667-C37985521F5F}"/>
    <hyperlink ref="BI26" r:id="rId26" xr:uid="{7DC0AB3A-09B2-495A-9779-F7A632D87188}"/>
    <hyperlink ref="BI9" r:id="rId27" xr:uid="{6EF2F4FB-907D-4D73-96CD-CF0B67D3D70F}"/>
    <hyperlink ref="BI10" r:id="rId28" xr:uid="{981A9DA5-61E8-4D8C-9203-D97E554CCBF3}"/>
    <hyperlink ref="BI11" r:id="rId29" xr:uid="{4A86439A-AF15-44F2-921D-9318FB304A42}"/>
    <hyperlink ref="BI12" r:id="rId30" xr:uid="{E313027D-9760-42A4-A105-A942F4A878FA}"/>
    <hyperlink ref="AY26" r:id="rId31" xr:uid="{29FE41C9-E98B-4087-A56A-6F6EC2DF5DD6}"/>
    <hyperlink ref="AY28" r:id="rId32" xr:uid="{B2098ADB-341F-4BEF-BDA4-7456CB1994EF}"/>
    <hyperlink ref="BI28" r:id="rId33" xr:uid="{891743D1-55A9-4B1D-968D-D9735349C106}"/>
    <hyperlink ref="AY30" r:id="rId34" xr:uid="{2A60FE57-554D-4D08-82BA-124CB3B56C5D}"/>
    <hyperlink ref="AY31" r:id="rId35" xr:uid="{CC4B5E4E-58B1-474A-96EF-1F6275A55365}"/>
    <hyperlink ref="BI31" r:id="rId36" xr:uid="{6750A366-25B1-465A-B2F0-BB5C743E91AA}"/>
    <hyperlink ref="AY32" r:id="rId37" xr:uid="{2AA383D6-4675-4D98-9B1C-A627A18369F8}"/>
    <hyperlink ref="AY33" r:id="rId38" xr:uid="{8837F87F-0E49-467A-8E1D-51A12ABC8778}"/>
    <hyperlink ref="AY34" r:id="rId39" xr:uid="{63D852AB-1783-4D42-A590-50172E869CE7}"/>
    <hyperlink ref="BI34" r:id="rId40" xr:uid="{3513292D-DAC9-4D12-B8D4-35F9D7B0AA4B}"/>
    <hyperlink ref="AY23" r:id="rId41" xr:uid="{D525B92A-8FFA-4ECC-926F-C1D71529B5AC}"/>
    <hyperlink ref="AY24" r:id="rId42" xr:uid="{0B2F2DBE-EEB8-42A0-AAD4-83D28A6182FE}"/>
    <hyperlink ref="I35:I39" r:id="rId43" display="https://drive.google.com/file/d/1ulS5kVYsWJGHPAnYoHIIyR1AJq06SLwH/view?usp=sharing" xr:uid="{64544F6E-B450-453F-BC8A-C6BB45540E96}"/>
    <hyperlink ref="BI15" r:id="rId44" xr:uid="{258221B3-CC30-4B37-A567-158CAE7858C2}"/>
    <hyperlink ref="BI17" r:id="rId45" xr:uid="{E7BC398B-CB39-4605-8A52-F071863132A4}"/>
    <hyperlink ref="BI19" r:id="rId46" xr:uid="{4C33748D-93F1-4CCD-917C-AB06626D5344}"/>
    <hyperlink ref="BI20" r:id="rId47" xr:uid="{7F3EB52F-94FB-41DD-A9EF-D0B0F055B94D}"/>
    <hyperlink ref="BI21" r:id="rId48" xr:uid="{93E04EE1-1786-4756-A59E-E0EC84C76E5B}"/>
    <hyperlink ref="BI13" r:id="rId49" xr:uid="{55B27112-9BD7-4315-B2A6-191701A89B6D}"/>
    <hyperlink ref="BI8" r:id="rId50" xr:uid="{A34A20D6-2ECC-4496-9205-5991D7A8CD35}"/>
    <hyperlink ref="BI18" r:id="rId51" xr:uid="{56B22522-8CB4-4FD4-A4EA-CEE0B71CEBD0}"/>
    <hyperlink ref="AY35" r:id="rId52" xr:uid="{1BF72E54-D572-4F49-BF2E-D5ADD3559B1B}"/>
    <hyperlink ref="BI35" r:id="rId53" xr:uid="{4283F87E-D4A9-45FD-840B-9D8CA1B7CD10}"/>
    <hyperlink ref="AY36" r:id="rId54" xr:uid="{1FC01D41-E311-48A1-BD72-E46F47D572DB}"/>
    <hyperlink ref="BI36" r:id="rId55" xr:uid="{2A1BB8A0-490F-4A8B-ABE8-73E32771FCDD}"/>
    <hyperlink ref="AY37" r:id="rId56" xr:uid="{0F2777E9-3AFE-4D08-9AFE-05C21EB7FA7E}"/>
    <hyperlink ref="AY38" r:id="rId57" xr:uid="{BF89DE86-5016-413C-AD45-B2ED9D0DA324}"/>
    <hyperlink ref="AY39" r:id="rId58" xr:uid="{4E3B3568-5805-493D-8F5D-502A9E70AE90}"/>
    <hyperlink ref="I40" r:id="rId59" xr:uid="{554C7D13-9491-4153-ADC7-CD21F7AD29D2}"/>
    <hyperlink ref="I41" r:id="rId60" xr:uid="{372D4792-E27A-4457-A1D4-84689074DDDE}"/>
    <hyperlink ref="I42" r:id="rId61" xr:uid="{F45A88B6-499C-4D77-AAFC-EC4A087B9081}"/>
    <hyperlink ref="AY40" r:id="rId62" xr:uid="{7787980E-41EE-4895-8B0B-01BA3FF4F20B}"/>
    <hyperlink ref="AY41" r:id="rId63" xr:uid="{041665C6-F6EA-4338-898A-303D24336512}"/>
    <hyperlink ref="AY42" r:id="rId64" xr:uid="{22AF5241-8F7C-4E93-89AB-E497139E2C82}"/>
    <hyperlink ref="BI41" r:id="rId65" xr:uid="{BAF7F657-C772-4966-98CD-532CF84A9F34}"/>
    <hyperlink ref="BI42" r:id="rId66" xr:uid="{88FFA0E0-CD78-4787-B238-9A82FC921A12}"/>
    <hyperlink ref="AY43" r:id="rId67" xr:uid="{D1221C8C-D692-41B5-BC52-2DFA6034FC62}"/>
    <hyperlink ref="I43:I48" r:id="rId68" display="https://drive.google.com/file/d/1ulS5kVYsWJGHPAnYoHIIyR1AJq06SLwH/view?usp=sharing" xr:uid="{CFEAA07B-D85B-4F1E-9091-5A9FB2713BDC}"/>
    <hyperlink ref="AY44" r:id="rId69" xr:uid="{D451396E-4C91-4117-BDCE-CEEBC318E621}"/>
    <hyperlink ref="AY45" r:id="rId70" xr:uid="{381DC644-9C32-41F0-ABAA-1C9DD2C267B1}"/>
    <hyperlink ref="BI44" r:id="rId71" xr:uid="{C03180D4-8321-4EBD-A029-8CFCCDC20F19}"/>
    <hyperlink ref="BI45" r:id="rId72" xr:uid="{2E00F497-0807-4642-8F21-4F8E28A54F56}"/>
    <hyperlink ref="BI46" r:id="rId73" xr:uid="{5DFCE69E-8F8F-44D9-9417-404E5615C2AF}"/>
    <hyperlink ref="AY46" r:id="rId74" xr:uid="{A2B6F09B-3C73-46A0-BB92-9DDA370C57E1}"/>
    <hyperlink ref="AY47" r:id="rId75" xr:uid="{877ECE44-7D12-43D0-9CAA-D1ADDD7162F6}"/>
    <hyperlink ref="AY48" r:id="rId76" xr:uid="{3C20A772-4C25-4B67-8B88-7F43C34114FA}"/>
    <hyperlink ref="BG8" r:id="rId77" xr:uid="{1496F691-A26E-4A25-986D-93D771AD04D4}"/>
    <hyperlink ref="BG9:BG10" r:id="rId78" display="https://drive.google.com/file/d/1ocd_zUxuYi46TBk6BSQaIMoV42iwvaQU/view?usp=share_link" xr:uid="{2A30CFC1-F36A-4A1D-9004-7ED4A9B92715}"/>
    <hyperlink ref="BG11" r:id="rId79" xr:uid="{91040A1F-F0F4-48BE-8A47-DDA956BE1984}"/>
    <hyperlink ref="BG14" r:id="rId80" xr:uid="{EABCA4DE-876F-4C8C-9EE7-F436F91059F2}"/>
    <hyperlink ref="BG17" r:id="rId81" xr:uid="{A8C2B789-2FFB-4855-8FA8-2B255384123C}"/>
    <hyperlink ref="BG20" r:id="rId82" xr:uid="{E232D5ED-B63E-4417-B165-B3180E6295AD}"/>
    <hyperlink ref="BG23" r:id="rId83" xr:uid="{737F2AF5-11F9-44D7-8B97-71CE71CCE901}"/>
    <hyperlink ref="BG26" r:id="rId84" xr:uid="{EFAC675E-6FA1-4016-ADA6-2636EE1B5F7E}"/>
    <hyperlink ref="BG30" r:id="rId85" xr:uid="{A122EDA2-8866-4DA3-BEE5-49F1FFBF971F}"/>
    <hyperlink ref="BG33" r:id="rId86" xr:uid="{8245CD60-076E-486F-A3F2-5097450E612D}"/>
    <hyperlink ref="BG36" r:id="rId87" xr:uid="{67078E13-DD66-40A3-8BE5-6621F0B52014}"/>
    <hyperlink ref="BG39" r:id="rId88" xr:uid="{A4C7E513-4B95-4D80-ABC4-4F81D6A4C3DD}"/>
    <hyperlink ref="BG42" r:id="rId89" xr:uid="{010F102D-5355-459F-8B67-BFB4EB13F28D}"/>
    <hyperlink ref="BG45" r:id="rId90" xr:uid="{0BAFDCEF-42BE-4865-82BB-43233EC799F2}"/>
    <hyperlink ref="BG48" r:id="rId91" xr:uid="{6D5FAD40-77C2-4A02-8E86-31D04CAD85DC}"/>
    <hyperlink ref="BG12:BG13" r:id="rId92" display="https://drive.google.com/file/d/1ocd_zUxuYi46TBk6BSQaIMoV42iwvaQU/view?usp=share_link" xr:uid="{F72B8C50-4C97-423A-BB4C-2C5D4D7E9F6F}"/>
    <hyperlink ref="BG15:BG16" r:id="rId93" display="https://drive.google.com/file/d/1ocd_zUxuYi46TBk6BSQaIMoV42iwvaQU/view?usp=share_link" xr:uid="{DAEEC627-5A64-492E-A157-847E8B3F5814}"/>
    <hyperlink ref="BG18:BG19" r:id="rId94" display="https://drive.google.com/file/d/1ocd_zUxuYi46TBk6BSQaIMoV42iwvaQU/view?usp=share_link" xr:uid="{DD560062-E048-42B0-8BBC-69415BA5BA52}"/>
    <hyperlink ref="BG21:BG22" r:id="rId95" display="https://drive.google.com/file/d/1ocd_zUxuYi46TBk6BSQaIMoV42iwvaQU/view?usp=share_link" xr:uid="{6DF6E8B9-4FE0-4DEA-96D4-E1C17A244F57}"/>
    <hyperlink ref="BG24:BG25" r:id="rId96" display="https://drive.google.com/file/d/1ocd_zUxuYi46TBk6BSQaIMoV42iwvaQU/view?usp=share_link" xr:uid="{233A5413-880C-4977-9ECA-4174030925BA}"/>
    <hyperlink ref="BG27:BG28" r:id="rId97" display="https://drive.google.com/file/d/1ocd_zUxuYi46TBk6BSQaIMoV42iwvaQU/view?usp=share_link" xr:uid="{2D9B749E-4322-495B-BD15-CEA624069814}"/>
    <hyperlink ref="BG31:BG32" r:id="rId98" display="https://drive.google.com/file/d/1ocd_zUxuYi46TBk6BSQaIMoV42iwvaQU/view?usp=share_link" xr:uid="{B659E796-95C4-4BE3-93CB-E04E178045B4}"/>
    <hyperlink ref="BG34:BG35" r:id="rId99" display="https://drive.google.com/file/d/1ocd_zUxuYi46TBk6BSQaIMoV42iwvaQU/view?usp=share_link" xr:uid="{DFE31481-D94D-4D8F-B645-ABBC49288E7F}"/>
    <hyperlink ref="BG37:BG38" r:id="rId100" display="https://drive.google.com/file/d/1ocd_zUxuYi46TBk6BSQaIMoV42iwvaQU/view?usp=share_link" xr:uid="{23EC12B6-9C53-4781-BC01-1990EE885125}"/>
    <hyperlink ref="BG40:BG41" r:id="rId101" display="https://drive.google.com/file/d/1ocd_zUxuYi46TBk6BSQaIMoV42iwvaQU/view?usp=share_link" xr:uid="{A0A95428-61DA-4423-8545-3A6D2471B0F1}"/>
    <hyperlink ref="BG43:BG44" r:id="rId102" display="https://drive.google.com/file/d/1ocd_zUxuYi46TBk6BSQaIMoV42iwvaQU/view?usp=share_link" xr:uid="{01033508-3682-4E05-A9F5-34E82CD7E91D}"/>
    <hyperlink ref="BG46:BG47" r:id="rId103" display="https://drive.google.com/file/d/1ocd_zUxuYi46TBk6BSQaIMoV42iwvaQU/view?usp=share_link" xr:uid="{95D9A3B1-110A-452F-919B-E87EFFF620EF}"/>
    <hyperlink ref="BH8" r:id="rId104" xr:uid="{68A7E709-7B11-4D3D-9EF3-10731FE15765}"/>
    <hyperlink ref="BG49" r:id="rId105" xr:uid="{34E75506-E657-4242-AD71-4E0D2F5963B1}"/>
    <hyperlink ref="BG51" r:id="rId106" xr:uid="{B9143391-B5FA-48BC-A6A7-956577BE9865}"/>
    <hyperlink ref="BG52" r:id="rId107" xr:uid="{90531886-B2C9-4C0E-89B7-1750A805499C}"/>
    <hyperlink ref="BG53" r:id="rId108" xr:uid="{CA04F47C-54BA-46DA-8504-53A01B75692A}"/>
    <hyperlink ref="BG54" r:id="rId109" xr:uid="{F318409A-C0D6-42F5-9D7A-2C08EB1581CD}"/>
    <hyperlink ref="BG55" r:id="rId110" xr:uid="{86E54986-EB34-44D6-AE61-C479BCB92ECA}"/>
    <hyperlink ref="BG56" r:id="rId111" xr:uid="{DFA01AE6-03EC-458A-95FF-093155AAF180}"/>
    <hyperlink ref="BG57" r:id="rId112" xr:uid="{E426CB35-71CE-46B3-BCD0-9C2AF0CB8DD9}"/>
    <hyperlink ref="BG58" r:id="rId113" xr:uid="{5E234904-31F1-4EFD-B4C9-53EC587F0956}"/>
    <hyperlink ref="BG59" r:id="rId114" xr:uid="{E90DFB60-21DB-4DEA-93F9-45B5A810C319}"/>
    <hyperlink ref="BG60" r:id="rId115" xr:uid="{3FEB0921-0DBB-4E68-9678-8CAB85AD96C2}"/>
    <hyperlink ref="BG61" r:id="rId116" xr:uid="{F6E2108D-0E86-4580-A71B-53CFA19D6B83}"/>
    <hyperlink ref="BG62" r:id="rId117" xr:uid="{4543DA32-C5B4-4C10-AB84-46EF59A5265B}"/>
    <hyperlink ref="BG63" r:id="rId118" xr:uid="{1FB45309-2C95-4BDD-BDE0-CA8CE36A9671}"/>
    <hyperlink ref="BH49" r:id="rId119" xr:uid="{1E5156E4-E8BD-4450-8229-6FFC6B41720D}"/>
    <hyperlink ref="BH51" r:id="rId120" xr:uid="{A5572B7D-AA94-4D73-B39C-9E9ACAE8B617}"/>
    <hyperlink ref="BH52" r:id="rId121" xr:uid="{8A7C48FA-CADD-44B2-98BC-2B0B77057417}"/>
    <hyperlink ref="BH53" r:id="rId122" xr:uid="{A7135828-02E2-4EE8-BAD3-C26F378254DB}"/>
    <hyperlink ref="BH54" r:id="rId123" xr:uid="{3AF35897-C44A-44FA-B43D-1BDCB153FA81}"/>
    <hyperlink ref="BH55" r:id="rId124" xr:uid="{52A18BE1-4280-4483-9D31-F283842A547E}"/>
    <hyperlink ref="BH56" r:id="rId125" xr:uid="{A18ACB55-1145-489C-814E-5BA52B621187}"/>
    <hyperlink ref="BH57" r:id="rId126" xr:uid="{A69E63A9-F446-4544-BCC1-EA7EC30B886F}"/>
    <hyperlink ref="BH58" r:id="rId127" xr:uid="{8299E02A-932F-4D75-A784-3FF010B25BBA}"/>
    <hyperlink ref="BH59" r:id="rId128" xr:uid="{9719923A-0672-47E8-98C3-2F527CFA9D63}"/>
    <hyperlink ref="BH60" r:id="rId129" xr:uid="{6C3928BB-1622-4828-B14D-989F7D91C741}"/>
    <hyperlink ref="BH61" r:id="rId130" xr:uid="{34C73BFD-EB3F-4A08-81A9-984AE6531A63}"/>
    <hyperlink ref="BH62" r:id="rId131" xr:uid="{371438DE-5E0A-4A5A-913A-BD88660A4D52}"/>
    <hyperlink ref="BH63" r:id="rId132" xr:uid="{E625B11F-AF04-4458-83C9-EAF3FE0DC898}"/>
    <hyperlink ref="AY29" r:id="rId133" xr:uid="{B16F0C2E-F25F-4459-B3F0-680DFE53D03C}"/>
    <hyperlink ref="BG29" r:id="rId134" xr:uid="{40338551-C25D-447A-8BF8-E9A0104A5C75}"/>
    <hyperlink ref="BG50" r:id="rId135" xr:uid="{43DD07E9-787F-4D2B-963D-44DD8B0F7FAA}"/>
    <hyperlink ref="BH50" r:id="rId136" xr:uid="{FC835BDF-E237-4351-98F1-4F1EF3ACB70A}"/>
    <hyperlink ref="AY53" r:id="rId137" xr:uid="{295B7030-6FF3-4716-B289-D2618348A2A8}"/>
    <hyperlink ref="AY49" r:id="rId138" xr:uid="{5E279D17-FD14-4F2B-9567-CD4B9D81A44F}"/>
    <hyperlink ref="AY50" r:id="rId139" xr:uid="{6F62F14B-1A1A-4B72-93D1-BA1EAC998E7F}"/>
    <hyperlink ref="AY51" r:id="rId140" xr:uid="{A8F9E15E-9887-414D-8526-C3F40FB8DA4D}"/>
    <hyperlink ref="AY52" r:id="rId141" xr:uid="{05E7FFB0-8C9E-43AB-B099-BB81988CA133}"/>
    <hyperlink ref="AY55" r:id="rId142" xr:uid="{C590F04F-A2E5-4D36-9B01-AE0C90F7E638}"/>
    <hyperlink ref="AY56" r:id="rId143" xr:uid="{6DF9CD4C-CCE7-4910-9568-846EBD27FFD1}"/>
    <hyperlink ref="AY57" r:id="rId144" xr:uid="{BA3D441B-861F-4F03-9678-FC37D743650F}"/>
    <hyperlink ref="AY58" r:id="rId145" xr:uid="{6A5A3E69-1B78-4D59-9348-ADA0159FFE55}"/>
    <hyperlink ref="AY59" r:id="rId146" xr:uid="{B4F35323-3D5B-46D7-B4D5-4A5FD9B3B219}"/>
    <hyperlink ref="AY60" r:id="rId147" xr:uid="{1657BD61-71CD-4E0C-A49C-20543A31BAA2}"/>
    <hyperlink ref="AY63" r:id="rId148" xr:uid="{6158CBF8-9C5F-4A28-A7E4-30100BB109B2}"/>
    <hyperlink ref="AY64" r:id="rId149" xr:uid="{E636D020-8866-4F91-AB8F-1CCAE2E15250}"/>
    <hyperlink ref="AY65" r:id="rId150" xr:uid="{83E0EF0C-E335-4D09-9A80-C7199BB66E86}"/>
    <hyperlink ref="AY66" r:id="rId151" xr:uid="{14347E37-BC28-4474-83E7-FDEA8C871AA1}"/>
    <hyperlink ref="AY67" r:id="rId152" xr:uid="{BC12846E-42CF-4C59-B97A-ED34E6E37B38}"/>
    <hyperlink ref="AY68" r:id="rId153" xr:uid="{37D1874E-9715-41DF-B392-1EEB1D907986}"/>
    <hyperlink ref="BH9" r:id="rId154" xr:uid="{3CB52A9A-8148-42EF-AEEE-902DC09491DE}"/>
    <hyperlink ref="BH10" r:id="rId155" xr:uid="{18C1A34E-E9E9-423B-A87E-6794E87A4FAD}"/>
    <hyperlink ref="BH11" r:id="rId156" xr:uid="{9F2BF5E3-658E-4CA6-B498-481C9E214DAD}"/>
    <hyperlink ref="BH12" r:id="rId157" xr:uid="{0DD71F56-CE42-4F97-8AF0-F70CA87B13DF}"/>
    <hyperlink ref="BH13" r:id="rId158" xr:uid="{917BBEBE-B00C-4CCF-9D08-2C2AEEE1B89D}"/>
    <hyperlink ref="BH14" r:id="rId159" xr:uid="{32DB3D4B-85A5-42AF-92F6-DF85D83C47F0}"/>
    <hyperlink ref="BH15" r:id="rId160" xr:uid="{79371507-C012-4D1B-8C22-8F459FD14043}"/>
    <hyperlink ref="BH16" r:id="rId161" xr:uid="{378D0361-E009-4919-9CCB-157DBA15CE42}"/>
    <hyperlink ref="BH17" r:id="rId162" xr:uid="{327C661D-6D18-4809-B20D-2B69B7F103F4}"/>
    <hyperlink ref="BH18" r:id="rId163" xr:uid="{CD22E729-BBAA-4B32-8A19-CB4346F86BEC}"/>
    <hyperlink ref="BH19" r:id="rId164" xr:uid="{BD94D26D-4901-4AAE-9699-C911413DAFDC}"/>
    <hyperlink ref="BH20" r:id="rId165" xr:uid="{B958C5F7-D7A1-433C-8DDD-CA6ED8D6A4B1}"/>
    <hyperlink ref="BH21" r:id="rId166" xr:uid="{B1D1CA4F-08F6-4FE0-BDBB-BA1670C71985}"/>
    <hyperlink ref="BH22" r:id="rId167" xr:uid="{7B1BD2CF-27D0-4DD8-871C-ADD37501961D}"/>
    <hyperlink ref="BH23" r:id="rId168" xr:uid="{2A952BEF-6EF6-4AF9-822C-72B8E798DEEA}"/>
    <hyperlink ref="BH24" r:id="rId169" xr:uid="{9D08D549-7846-4769-A2AA-D08AB1DA784B}"/>
    <hyperlink ref="BH25" r:id="rId170" xr:uid="{7BB64BD2-803E-4535-AD30-3B6D46C946D9}"/>
  </hyperlinks>
  <pageMargins left="0.7" right="0.7" top="0.75" bottom="0.75" header="0.3" footer="0.3"/>
  <pageSetup orientation="portrait" horizontalDpi="4294967295" verticalDpi="4294967295" r:id="rId17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3"/>
  <sheetViews>
    <sheetView topLeftCell="A36" workbookViewId="0">
      <selection activeCell="G54" sqref="F1:G54"/>
    </sheetView>
  </sheetViews>
  <sheetFormatPr baseColWidth="10" defaultColWidth="9.140625" defaultRowHeight="15" x14ac:dyDescent="0.25"/>
  <cols>
    <col min="1" max="1" width="4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324</v>
      </c>
      <c r="E4" t="s">
        <v>279</v>
      </c>
    </row>
    <row r="5" spans="1:5" x14ac:dyDescent="0.25">
      <c r="A5">
        <v>2</v>
      </c>
      <c r="B5" t="s">
        <v>325</v>
      </c>
      <c r="E5" t="s">
        <v>279</v>
      </c>
    </row>
    <row r="6" spans="1:5" x14ac:dyDescent="0.25">
      <c r="A6">
        <v>3</v>
      </c>
      <c r="B6" t="s">
        <v>326</v>
      </c>
      <c r="E6" t="s">
        <v>279</v>
      </c>
    </row>
    <row r="7" spans="1:5" x14ac:dyDescent="0.25">
      <c r="A7">
        <v>4</v>
      </c>
      <c r="B7" t="s">
        <v>327</v>
      </c>
      <c r="E7" t="s">
        <v>279</v>
      </c>
    </row>
    <row r="8" spans="1:5" x14ac:dyDescent="0.25">
      <c r="A8">
        <v>5</v>
      </c>
      <c r="B8" t="s">
        <v>328</v>
      </c>
      <c r="E8" t="s">
        <v>279</v>
      </c>
    </row>
    <row r="9" spans="1:5" x14ac:dyDescent="0.25">
      <c r="A9">
        <v>6</v>
      </c>
      <c r="B9" t="s">
        <v>329</v>
      </c>
      <c r="E9" t="s">
        <v>279</v>
      </c>
    </row>
    <row r="10" spans="1:5" x14ac:dyDescent="0.25">
      <c r="A10">
        <v>7</v>
      </c>
      <c r="B10" t="s">
        <v>330</v>
      </c>
      <c r="E10" t="s">
        <v>279</v>
      </c>
    </row>
    <row r="11" spans="1:5" x14ac:dyDescent="0.25">
      <c r="A11">
        <v>8</v>
      </c>
      <c r="B11" t="s">
        <v>331</v>
      </c>
      <c r="E11" t="s">
        <v>279</v>
      </c>
    </row>
    <row r="12" spans="1:5" x14ac:dyDescent="0.25">
      <c r="A12">
        <v>9</v>
      </c>
      <c r="B12" t="s">
        <v>332</v>
      </c>
      <c r="E12" t="s">
        <v>279</v>
      </c>
    </row>
    <row r="13" spans="1:5" x14ac:dyDescent="0.25">
      <c r="A13">
        <v>10</v>
      </c>
      <c r="B13" t="s">
        <v>333</v>
      </c>
      <c r="E13" t="s">
        <v>279</v>
      </c>
    </row>
    <row r="14" spans="1:5" x14ac:dyDescent="0.25">
      <c r="A14">
        <v>11</v>
      </c>
      <c r="B14" t="s">
        <v>334</v>
      </c>
      <c r="E14" t="s">
        <v>279</v>
      </c>
    </row>
    <row r="15" spans="1:5" x14ac:dyDescent="0.25">
      <c r="A15">
        <v>12</v>
      </c>
      <c r="B15" t="s">
        <v>335</v>
      </c>
      <c r="E15" t="s">
        <v>279</v>
      </c>
    </row>
    <row r="16" spans="1:5" x14ac:dyDescent="0.25">
      <c r="A16">
        <v>13</v>
      </c>
      <c r="B16" t="s">
        <v>336</v>
      </c>
      <c r="E16" t="s">
        <v>279</v>
      </c>
    </row>
    <row r="17" spans="1:6" x14ac:dyDescent="0.25">
      <c r="A17">
        <v>14</v>
      </c>
      <c r="B17" t="s">
        <v>337</v>
      </c>
      <c r="E17" t="s">
        <v>279</v>
      </c>
    </row>
    <row r="18" spans="1:6" x14ac:dyDescent="0.25">
      <c r="A18">
        <v>15</v>
      </c>
      <c r="B18" t="s">
        <v>459</v>
      </c>
      <c r="E18" t="s">
        <v>278</v>
      </c>
      <c r="F18" s="13"/>
    </row>
    <row r="19" spans="1:6" x14ac:dyDescent="0.25">
      <c r="A19">
        <v>16</v>
      </c>
      <c r="B19" t="s">
        <v>467</v>
      </c>
      <c r="E19" t="s">
        <v>278</v>
      </c>
    </row>
    <row r="20" spans="1:6" x14ac:dyDescent="0.25">
      <c r="A20">
        <v>17</v>
      </c>
      <c r="B20" t="s">
        <v>466</v>
      </c>
      <c r="E20" t="s">
        <v>278</v>
      </c>
    </row>
    <row r="21" spans="1:6" x14ac:dyDescent="0.25">
      <c r="A21">
        <v>18</v>
      </c>
      <c r="B21" t="s">
        <v>472</v>
      </c>
      <c r="E21" t="s">
        <v>279</v>
      </c>
    </row>
    <row r="22" spans="1:6" x14ac:dyDescent="0.25">
      <c r="A22">
        <v>19</v>
      </c>
      <c r="B22" t="s">
        <v>487</v>
      </c>
      <c r="E22" t="s">
        <v>279</v>
      </c>
    </row>
    <row r="23" spans="1:6" x14ac:dyDescent="0.25">
      <c r="A23">
        <v>20</v>
      </c>
      <c r="B23" t="s">
        <v>471</v>
      </c>
      <c r="E23" t="s">
        <v>279</v>
      </c>
    </row>
    <row r="24" spans="1:6" x14ac:dyDescent="0.25">
      <c r="A24">
        <v>21</v>
      </c>
      <c r="B24" t="s">
        <v>504</v>
      </c>
      <c r="E24" t="s">
        <v>279</v>
      </c>
    </row>
    <row r="25" spans="1:6" x14ac:dyDescent="0.25">
      <c r="A25">
        <v>22</v>
      </c>
      <c r="B25" t="s">
        <v>503</v>
      </c>
      <c r="E25" t="s">
        <v>278</v>
      </c>
    </row>
    <row r="26" spans="1:6" x14ac:dyDescent="0.25">
      <c r="A26">
        <v>23</v>
      </c>
      <c r="B26" t="s">
        <v>513</v>
      </c>
      <c r="E26" t="s">
        <v>279</v>
      </c>
    </row>
    <row r="27" spans="1:6" x14ac:dyDescent="0.25">
      <c r="A27">
        <v>24</v>
      </c>
      <c r="B27" t="s">
        <v>533</v>
      </c>
      <c r="E27" t="s">
        <v>278</v>
      </c>
    </row>
    <row r="28" spans="1:6" x14ac:dyDescent="0.25">
      <c r="A28">
        <v>25</v>
      </c>
      <c r="B28" t="s">
        <v>534</v>
      </c>
      <c r="E28" t="s">
        <v>278</v>
      </c>
    </row>
    <row r="29" spans="1:6" x14ac:dyDescent="0.25">
      <c r="A29">
        <v>26</v>
      </c>
      <c r="B29" t="s">
        <v>535</v>
      </c>
      <c r="E29" t="s">
        <v>279</v>
      </c>
    </row>
    <row r="30" spans="1:6" x14ac:dyDescent="0.25">
      <c r="A30">
        <v>27</v>
      </c>
      <c r="B30" t="s">
        <v>547</v>
      </c>
      <c r="E30" t="s">
        <v>279</v>
      </c>
    </row>
    <row r="31" spans="1:6" x14ac:dyDescent="0.25">
      <c r="A31">
        <v>28</v>
      </c>
      <c r="B31" t="s">
        <v>551</v>
      </c>
      <c r="E31" t="s">
        <v>279</v>
      </c>
    </row>
    <row r="32" spans="1:6" x14ac:dyDescent="0.25">
      <c r="A32">
        <v>29</v>
      </c>
      <c r="B32" t="s">
        <v>560</v>
      </c>
      <c r="E32" t="s">
        <v>278</v>
      </c>
    </row>
    <row r="33" spans="1:5" x14ac:dyDescent="0.25">
      <c r="A33">
        <v>30</v>
      </c>
      <c r="B33" t="s">
        <v>576</v>
      </c>
      <c r="E33" t="s">
        <v>278</v>
      </c>
    </row>
    <row r="34" spans="1:5" x14ac:dyDescent="0.25">
      <c r="A34">
        <v>31</v>
      </c>
      <c r="B34" t="s">
        <v>577</v>
      </c>
      <c r="E34" t="s">
        <v>279</v>
      </c>
    </row>
    <row r="35" spans="1:5" x14ac:dyDescent="0.25">
      <c r="A35">
        <v>32</v>
      </c>
      <c r="B35" t="s">
        <v>583</v>
      </c>
      <c r="E35" t="s">
        <v>279</v>
      </c>
    </row>
    <row r="36" spans="1:5" x14ac:dyDescent="0.25">
      <c r="A36">
        <v>33</v>
      </c>
      <c r="B36" t="s">
        <v>597</v>
      </c>
      <c r="E36" t="s">
        <v>279</v>
      </c>
    </row>
    <row r="37" spans="1:5" x14ac:dyDescent="0.25">
      <c r="A37">
        <v>34</v>
      </c>
      <c r="B37" t="s">
        <v>598</v>
      </c>
      <c r="E37" t="s">
        <v>279</v>
      </c>
    </row>
    <row r="38" spans="1:5" x14ac:dyDescent="0.25">
      <c r="A38">
        <v>35</v>
      </c>
      <c r="B38" t="s">
        <v>620</v>
      </c>
      <c r="E38" t="s">
        <v>279</v>
      </c>
    </row>
    <row r="39" spans="1:5" x14ac:dyDescent="0.25">
      <c r="A39">
        <v>36</v>
      </c>
      <c r="B39" t="s">
        <v>621</v>
      </c>
      <c r="E39" t="s">
        <v>279</v>
      </c>
    </row>
    <row r="40" spans="1:5" x14ac:dyDescent="0.25">
      <c r="A40">
        <v>37</v>
      </c>
      <c r="B40" t="s">
        <v>622</v>
      </c>
      <c r="E40" t="s">
        <v>279</v>
      </c>
    </row>
    <row r="41" spans="1:5" x14ac:dyDescent="0.25">
      <c r="A41">
        <v>38</v>
      </c>
      <c r="B41" t="s">
        <v>645</v>
      </c>
      <c r="E41" t="s">
        <v>279</v>
      </c>
    </row>
    <row r="42" spans="1:5" x14ac:dyDescent="0.25">
      <c r="A42">
        <v>39</v>
      </c>
      <c r="B42" t="s">
        <v>658</v>
      </c>
      <c r="E42" t="s">
        <v>279</v>
      </c>
    </row>
    <row r="43" spans="1:5" x14ac:dyDescent="0.25">
      <c r="A43">
        <v>40</v>
      </c>
      <c r="B43" t="s">
        <v>671</v>
      </c>
      <c r="E43" t="s">
        <v>279</v>
      </c>
    </row>
    <row r="44" spans="1:5" x14ac:dyDescent="0.25">
      <c r="A44">
        <v>41</v>
      </c>
      <c r="B44" t="s">
        <v>717</v>
      </c>
      <c r="E44" t="s">
        <v>279</v>
      </c>
    </row>
    <row r="45" spans="1:5" x14ac:dyDescent="0.25">
      <c r="A45">
        <v>42</v>
      </c>
      <c r="B45" t="s">
        <v>725</v>
      </c>
      <c r="E45" t="s">
        <v>279</v>
      </c>
    </row>
    <row r="46" spans="1:5" x14ac:dyDescent="0.25">
      <c r="A46">
        <v>43</v>
      </c>
      <c r="B46" t="s">
        <v>729</v>
      </c>
      <c r="E46" t="s">
        <v>279</v>
      </c>
    </row>
    <row r="47" spans="1:5" x14ac:dyDescent="0.25">
      <c r="A47">
        <v>44</v>
      </c>
      <c r="B47" t="s">
        <v>732</v>
      </c>
      <c r="E47" t="s">
        <v>279</v>
      </c>
    </row>
    <row r="48" spans="1:5" x14ac:dyDescent="0.25">
      <c r="A48">
        <v>45</v>
      </c>
      <c r="B48" t="s">
        <v>751</v>
      </c>
      <c r="E48" t="s">
        <v>279</v>
      </c>
    </row>
    <row r="49" spans="1:5" x14ac:dyDescent="0.25">
      <c r="A49">
        <v>46</v>
      </c>
      <c r="B49" t="s">
        <v>798</v>
      </c>
      <c r="E49" t="s">
        <v>279</v>
      </c>
    </row>
    <row r="50" spans="1:5" x14ac:dyDescent="0.25">
      <c r="A50">
        <v>47</v>
      </c>
      <c r="B50" t="s">
        <v>799</v>
      </c>
      <c r="E50" t="s">
        <v>279</v>
      </c>
    </row>
    <row r="51" spans="1:5" x14ac:dyDescent="0.25">
      <c r="A51">
        <v>48</v>
      </c>
      <c r="B51" t="s">
        <v>800</v>
      </c>
      <c r="E51" t="s">
        <v>279</v>
      </c>
    </row>
    <row r="52" spans="1:5" x14ac:dyDescent="0.25">
      <c r="A52">
        <v>49</v>
      </c>
      <c r="B52" t="s">
        <v>801</v>
      </c>
      <c r="E52" t="s">
        <v>279</v>
      </c>
    </row>
    <row r="53" spans="1:5" x14ac:dyDescent="0.25">
      <c r="A53">
        <v>50</v>
      </c>
      <c r="B53" t="s">
        <v>802</v>
      </c>
      <c r="E53" t="s">
        <v>279</v>
      </c>
    </row>
    <row r="54" spans="1:5" x14ac:dyDescent="0.25">
      <c r="A54">
        <v>51</v>
      </c>
      <c r="B54" t="s">
        <v>803</v>
      </c>
      <c r="E54" t="s">
        <v>279</v>
      </c>
    </row>
    <row r="55" spans="1:5" x14ac:dyDescent="0.25">
      <c r="A55">
        <v>52</v>
      </c>
      <c r="B55" t="s">
        <v>804</v>
      </c>
      <c r="E55" t="s">
        <v>279</v>
      </c>
    </row>
    <row r="56" spans="1:5" x14ac:dyDescent="0.25">
      <c r="A56">
        <v>53</v>
      </c>
      <c r="B56" t="s">
        <v>805</v>
      </c>
      <c r="E56" t="s">
        <v>279</v>
      </c>
    </row>
    <row r="57" spans="1:5" x14ac:dyDescent="0.25">
      <c r="A57">
        <v>54</v>
      </c>
      <c r="B57" t="s">
        <v>809</v>
      </c>
      <c r="E57" t="s">
        <v>279</v>
      </c>
    </row>
    <row r="58" spans="1:5" x14ac:dyDescent="0.25">
      <c r="A58">
        <v>55</v>
      </c>
      <c r="B58" t="s">
        <v>812</v>
      </c>
      <c r="E58" t="s">
        <v>279</v>
      </c>
    </row>
    <row r="59" spans="1:5" x14ac:dyDescent="0.25">
      <c r="A59">
        <v>56</v>
      </c>
      <c r="B59" t="s">
        <v>815</v>
      </c>
      <c r="E59" t="s">
        <v>279</v>
      </c>
    </row>
    <row r="60" spans="1:5" x14ac:dyDescent="0.25">
      <c r="A60">
        <v>57</v>
      </c>
      <c r="B60" t="s">
        <v>817</v>
      </c>
      <c r="E60" t="s">
        <v>279</v>
      </c>
    </row>
    <row r="61" spans="1:5" x14ac:dyDescent="0.25">
      <c r="A61">
        <v>58</v>
      </c>
      <c r="B61" t="s">
        <v>819</v>
      </c>
      <c r="E61" t="s">
        <v>279</v>
      </c>
    </row>
    <row r="62" spans="1:5" x14ac:dyDescent="0.25">
      <c r="A62">
        <v>59</v>
      </c>
      <c r="B62" t="s">
        <v>824</v>
      </c>
      <c r="E62" t="s">
        <v>279</v>
      </c>
    </row>
    <row r="63" spans="1:5" x14ac:dyDescent="0.25">
      <c r="A63">
        <v>60</v>
      </c>
      <c r="B63" t="s">
        <v>833</v>
      </c>
      <c r="E63" t="s">
        <v>279</v>
      </c>
    </row>
  </sheetData>
  <dataValidations count="1">
    <dataValidation type="list" allowBlank="1" showErrorMessage="1" sqref="E4:E160" xr:uid="{00000000-0002-0000-0900-000000000000}">
      <formula1>Hidden_1_Tabla_4364234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21"/>
  <sheetViews>
    <sheetView topLeftCell="A44" workbookViewId="0">
      <selection activeCell="J51" sqref="I46:J51"/>
    </sheetView>
  </sheetViews>
  <sheetFormatPr baseColWidth="10" defaultColWidth="9.140625" defaultRowHeight="15" x14ac:dyDescent="0.25"/>
  <cols>
    <col min="1" max="1" width="4" bestFit="1" customWidth="1"/>
    <col min="2" max="2" width="32.85546875" customWidth="1"/>
    <col min="3" max="3" width="17" bestFit="1" customWidth="1"/>
    <col min="4" max="4" width="19.140625" bestFit="1" customWidth="1"/>
    <col min="5" max="5" width="16.42578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3" t="s">
        <v>356</v>
      </c>
      <c r="C4" t="s">
        <v>361</v>
      </c>
      <c r="D4" t="s">
        <v>355</v>
      </c>
      <c r="E4" t="s">
        <v>343</v>
      </c>
      <c r="F4" t="s">
        <v>357</v>
      </c>
      <c r="G4" s="5">
        <v>430516.05</v>
      </c>
    </row>
    <row r="5" spans="1:7" x14ac:dyDescent="0.25">
      <c r="A5">
        <v>1</v>
      </c>
      <c r="B5" s="8" t="s">
        <v>362</v>
      </c>
      <c r="C5" t="s">
        <v>363</v>
      </c>
      <c r="D5" t="s">
        <v>364</v>
      </c>
      <c r="E5" t="s">
        <v>289</v>
      </c>
      <c r="F5" t="s">
        <v>372</v>
      </c>
      <c r="G5" s="5">
        <v>436199.11</v>
      </c>
    </row>
    <row r="6" spans="1:7" x14ac:dyDescent="0.25">
      <c r="A6">
        <v>1</v>
      </c>
      <c r="B6" t="s">
        <v>365</v>
      </c>
      <c r="C6" t="s">
        <v>366</v>
      </c>
      <c r="D6" t="s">
        <v>367</v>
      </c>
      <c r="E6" t="s">
        <v>289</v>
      </c>
      <c r="G6" s="5">
        <v>444162.49</v>
      </c>
    </row>
    <row r="7" spans="1:7" x14ac:dyDescent="0.25">
      <c r="A7">
        <v>2</v>
      </c>
      <c r="B7" s="3" t="s">
        <v>320</v>
      </c>
      <c r="C7" t="s">
        <v>321</v>
      </c>
      <c r="D7" t="s">
        <v>322</v>
      </c>
      <c r="E7" t="s">
        <v>289</v>
      </c>
      <c r="F7" t="s">
        <v>373</v>
      </c>
      <c r="G7" s="5">
        <v>326197.87</v>
      </c>
    </row>
    <row r="8" spans="1:7" x14ac:dyDescent="0.25">
      <c r="A8">
        <v>2</v>
      </c>
      <c r="B8" s="8" t="s">
        <v>296</v>
      </c>
      <c r="C8" t="s">
        <v>297</v>
      </c>
      <c r="D8" t="s">
        <v>298</v>
      </c>
      <c r="E8" t="s">
        <v>289</v>
      </c>
      <c r="F8" t="s">
        <v>299</v>
      </c>
      <c r="G8" s="5">
        <v>338651.88</v>
      </c>
    </row>
    <row r="9" spans="1:7" x14ac:dyDescent="0.25">
      <c r="A9">
        <v>2</v>
      </c>
      <c r="B9" t="s">
        <v>301</v>
      </c>
      <c r="C9" t="s">
        <v>302</v>
      </c>
      <c r="D9" t="s">
        <v>303</v>
      </c>
      <c r="E9" t="s">
        <v>289</v>
      </c>
      <c r="F9" t="s">
        <v>304</v>
      </c>
      <c r="G9" s="5">
        <v>342734.77</v>
      </c>
    </row>
    <row r="10" spans="1:7" x14ac:dyDescent="0.25">
      <c r="A10">
        <v>3</v>
      </c>
      <c r="B10" s="3" t="s">
        <v>320</v>
      </c>
      <c r="C10" t="s">
        <v>321</v>
      </c>
      <c r="D10" t="s">
        <v>322</v>
      </c>
      <c r="E10" t="s">
        <v>289</v>
      </c>
      <c r="F10" t="s">
        <v>373</v>
      </c>
      <c r="G10" s="5">
        <v>326197.87</v>
      </c>
    </row>
    <row r="11" spans="1:7" x14ac:dyDescent="0.25">
      <c r="A11">
        <v>3</v>
      </c>
      <c r="B11" s="8" t="s">
        <v>296</v>
      </c>
      <c r="C11" t="s">
        <v>297</v>
      </c>
      <c r="D11" t="s">
        <v>298</v>
      </c>
      <c r="E11" t="s">
        <v>289</v>
      </c>
      <c r="F11" t="s">
        <v>299</v>
      </c>
      <c r="G11" s="5">
        <v>338651.88</v>
      </c>
    </row>
    <row r="12" spans="1:7" x14ac:dyDescent="0.25">
      <c r="A12">
        <v>3</v>
      </c>
      <c r="B12" t="s">
        <v>301</v>
      </c>
      <c r="C12" t="s">
        <v>302</v>
      </c>
      <c r="D12" t="s">
        <v>303</v>
      </c>
      <c r="E12" t="s">
        <v>289</v>
      </c>
      <c r="F12" t="s">
        <v>304</v>
      </c>
      <c r="G12" s="5">
        <v>342734.77</v>
      </c>
    </row>
    <row r="13" spans="1:7" x14ac:dyDescent="0.25">
      <c r="A13">
        <v>4</v>
      </c>
      <c r="B13" s="3" t="s">
        <v>320</v>
      </c>
      <c r="C13" t="s">
        <v>321</v>
      </c>
      <c r="D13" t="s">
        <v>322</v>
      </c>
      <c r="E13" t="s">
        <v>289</v>
      </c>
      <c r="F13" t="s">
        <v>373</v>
      </c>
      <c r="G13" s="5">
        <v>326197.87</v>
      </c>
    </row>
    <row r="14" spans="1:7" x14ac:dyDescent="0.25">
      <c r="A14">
        <v>4</v>
      </c>
      <c r="B14" s="8" t="s">
        <v>296</v>
      </c>
      <c r="C14" t="s">
        <v>297</v>
      </c>
      <c r="D14" t="s">
        <v>298</v>
      </c>
      <c r="E14" t="s">
        <v>289</v>
      </c>
      <c r="F14" t="s">
        <v>299</v>
      </c>
      <c r="G14" s="5">
        <v>338651.88</v>
      </c>
    </row>
    <row r="15" spans="1:7" x14ac:dyDescent="0.25">
      <c r="A15">
        <v>4</v>
      </c>
      <c r="B15" t="s">
        <v>301</v>
      </c>
      <c r="C15" t="s">
        <v>302</v>
      </c>
      <c r="D15" t="s">
        <v>303</v>
      </c>
      <c r="E15" t="s">
        <v>289</v>
      </c>
      <c r="F15" t="s">
        <v>304</v>
      </c>
      <c r="G15" s="5">
        <v>342734.77</v>
      </c>
    </row>
    <row r="16" spans="1:7" x14ac:dyDescent="0.25">
      <c r="A16">
        <v>5</v>
      </c>
      <c r="B16" s="3" t="s">
        <v>388</v>
      </c>
      <c r="C16" t="s">
        <v>389</v>
      </c>
      <c r="D16" t="s">
        <v>390</v>
      </c>
      <c r="E16" t="s">
        <v>289</v>
      </c>
      <c r="F16" t="s">
        <v>391</v>
      </c>
      <c r="G16" s="5">
        <v>248491.69</v>
      </c>
    </row>
    <row r="17" spans="1:7" x14ac:dyDescent="0.25">
      <c r="A17">
        <v>5</v>
      </c>
      <c r="B17" s="8" t="s">
        <v>296</v>
      </c>
      <c r="C17" t="s">
        <v>297</v>
      </c>
      <c r="D17" t="s">
        <v>298</v>
      </c>
      <c r="E17" t="s">
        <v>289</v>
      </c>
      <c r="F17" t="s">
        <v>299</v>
      </c>
      <c r="G17" s="5">
        <v>241896.53</v>
      </c>
    </row>
    <row r="18" spans="1:7" x14ac:dyDescent="0.25">
      <c r="A18">
        <v>5</v>
      </c>
      <c r="B18" s="3" t="s">
        <v>320</v>
      </c>
      <c r="C18" t="s">
        <v>321</v>
      </c>
      <c r="D18" t="s">
        <v>322</v>
      </c>
      <c r="E18" t="s">
        <v>289</v>
      </c>
      <c r="F18" t="s">
        <v>373</v>
      </c>
      <c r="G18" s="5">
        <v>234480.46</v>
      </c>
    </row>
    <row r="19" spans="1:7" x14ac:dyDescent="0.25">
      <c r="A19">
        <v>6</v>
      </c>
      <c r="B19" s="3" t="s">
        <v>320</v>
      </c>
      <c r="C19" t="s">
        <v>321</v>
      </c>
      <c r="D19" t="s">
        <v>322</v>
      </c>
      <c r="E19" t="s">
        <v>289</v>
      </c>
      <c r="F19" t="s">
        <v>373</v>
      </c>
      <c r="G19" s="5">
        <v>294010.86</v>
      </c>
    </row>
    <row r="20" spans="1:7" x14ac:dyDescent="0.25">
      <c r="A20">
        <v>6</v>
      </c>
      <c r="B20" s="3" t="s">
        <v>392</v>
      </c>
      <c r="C20" t="s">
        <v>393</v>
      </c>
      <c r="D20" t="s">
        <v>394</v>
      </c>
      <c r="E20" s="3" t="s">
        <v>289</v>
      </c>
      <c r="F20" t="s">
        <v>412</v>
      </c>
    </row>
    <row r="21" spans="1:7" x14ac:dyDescent="0.25">
      <c r="A21">
        <v>6</v>
      </c>
      <c r="B21" s="3" t="s">
        <v>395</v>
      </c>
      <c r="C21" t="s">
        <v>396</v>
      </c>
      <c r="D21" t="s">
        <v>366</v>
      </c>
    </row>
    <row r="22" spans="1:7" x14ac:dyDescent="0.25">
      <c r="A22">
        <v>7</v>
      </c>
      <c r="B22" t="s">
        <v>301</v>
      </c>
      <c r="C22" t="s">
        <v>302</v>
      </c>
      <c r="D22" t="s">
        <v>303</v>
      </c>
      <c r="E22" t="s">
        <v>289</v>
      </c>
      <c r="F22" t="s">
        <v>304</v>
      </c>
      <c r="G22" s="5">
        <v>333058.02</v>
      </c>
    </row>
    <row r="23" spans="1:7" x14ac:dyDescent="0.25">
      <c r="A23">
        <v>7</v>
      </c>
      <c r="B23" s="3" t="s">
        <v>320</v>
      </c>
      <c r="C23" t="s">
        <v>321</v>
      </c>
      <c r="D23" t="s">
        <v>322</v>
      </c>
      <c r="E23" t="s">
        <v>289</v>
      </c>
      <c r="F23" t="s">
        <v>373</v>
      </c>
      <c r="G23" s="5">
        <v>337133.05</v>
      </c>
    </row>
    <row r="24" spans="1:7" x14ac:dyDescent="0.25">
      <c r="A24">
        <v>7</v>
      </c>
      <c r="B24" s="3" t="s">
        <v>362</v>
      </c>
      <c r="C24" t="s">
        <v>363</v>
      </c>
      <c r="D24" t="s">
        <v>364</v>
      </c>
      <c r="E24" t="s">
        <v>289</v>
      </c>
      <c r="F24" t="s">
        <v>372</v>
      </c>
      <c r="G24" s="5">
        <v>343531.4</v>
      </c>
    </row>
    <row r="25" spans="1:7" ht="15" customHeight="1" x14ac:dyDescent="0.25">
      <c r="A25">
        <v>8</v>
      </c>
      <c r="B25" s="3" t="s">
        <v>392</v>
      </c>
      <c r="C25" t="s">
        <v>393</v>
      </c>
      <c r="D25" t="s">
        <v>394</v>
      </c>
      <c r="E25" t="s">
        <v>289</v>
      </c>
      <c r="F25" t="s">
        <v>412</v>
      </c>
      <c r="G25" s="5">
        <v>271843.42</v>
      </c>
    </row>
    <row r="26" spans="1:7" x14ac:dyDescent="0.25">
      <c r="A26">
        <v>8</v>
      </c>
      <c r="B26" s="3" t="s">
        <v>416</v>
      </c>
      <c r="C26" t="s">
        <v>417</v>
      </c>
      <c r="D26" t="s">
        <v>418</v>
      </c>
      <c r="E26" t="s">
        <v>289</v>
      </c>
      <c r="F26" t="s">
        <v>421</v>
      </c>
      <c r="G26" s="5">
        <v>330981.63</v>
      </c>
    </row>
    <row r="27" spans="1:7" ht="27.75" customHeight="1" x14ac:dyDescent="0.25">
      <c r="A27">
        <v>8</v>
      </c>
      <c r="B27" s="3" t="s">
        <v>419</v>
      </c>
      <c r="E27" t="s">
        <v>343</v>
      </c>
      <c r="F27" t="s">
        <v>420</v>
      </c>
      <c r="G27" s="5">
        <v>292681.03999999998</v>
      </c>
    </row>
    <row r="28" spans="1:7" x14ac:dyDescent="0.25">
      <c r="A28">
        <v>9</v>
      </c>
      <c r="B28" t="s">
        <v>301</v>
      </c>
      <c r="C28" t="s">
        <v>302</v>
      </c>
      <c r="D28" t="s">
        <v>303</v>
      </c>
      <c r="E28" t="s">
        <v>289</v>
      </c>
      <c r="F28" t="s">
        <v>304</v>
      </c>
      <c r="G28" s="5">
        <v>338349.16</v>
      </c>
    </row>
    <row r="29" spans="1:7" x14ac:dyDescent="0.25">
      <c r="A29">
        <v>9</v>
      </c>
      <c r="B29" s="3" t="s">
        <v>356</v>
      </c>
      <c r="C29" t="s">
        <v>361</v>
      </c>
      <c r="D29" t="s">
        <v>355</v>
      </c>
      <c r="E29" t="s">
        <v>343</v>
      </c>
      <c r="F29" t="s">
        <v>357</v>
      </c>
      <c r="G29" s="5">
        <v>346860.49</v>
      </c>
    </row>
    <row r="30" spans="1:7" x14ac:dyDescent="0.25">
      <c r="A30">
        <v>9</v>
      </c>
      <c r="B30" t="s">
        <v>365</v>
      </c>
      <c r="C30" t="s">
        <v>366</v>
      </c>
      <c r="D30" t="s">
        <v>367</v>
      </c>
      <c r="E30" t="s">
        <v>289</v>
      </c>
      <c r="F30" t="s">
        <v>411</v>
      </c>
      <c r="G30" s="5">
        <v>340346.52</v>
      </c>
    </row>
    <row r="31" spans="1:7" ht="18" customHeight="1" x14ac:dyDescent="0.25">
      <c r="A31">
        <v>10</v>
      </c>
      <c r="B31" s="3" t="s">
        <v>392</v>
      </c>
      <c r="C31" t="s">
        <v>393</v>
      </c>
      <c r="D31" t="s">
        <v>394</v>
      </c>
      <c r="E31" t="s">
        <v>289</v>
      </c>
      <c r="F31" t="s">
        <v>412</v>
      </c>
      <c r="G31" s="5">
        <v>353539.43</v>
      </c>
    </row>
    <row r="32" spans="1:7" x14ac:dyDescent="0.25">
      <c r="A32">
        <v>10</v>
      </c>
      <c r="B32" t="s">
        <v>419</v>
      </c>
      <c r="E32" t="s">
        <v>343</v>
      </c>
      <c r="F32" t="s">
        <v>420</v>
      </c>
      <c r="G32" s="5">
        <v>378741.34</v>
      </c>
    </row>
    <row r="33" spans="1:7" x14ac:dyDescent="0.25">
      <c r="A33">
        <v>10</v>
      </c>
      <c r="B33" s="3" t="s">
        <v>434</v>
      </c>
      <c r="C33" t="s">
        <v>417</v>
      </c>
      <c r="D33" t="s">
        <v>418</v>
      </c>
      <c r="E33" t="s">
        <v>289</v>
      </c>
      <c r="F33" t="s">
        <v>421</v>
      </c>
      <c r="G33" s="5">
        <v>365905.53</v>
      </c>
    </row>
    <row r="34" spans="1:7" x14ac:dyDescent="0.25">
      <c r="A34">
        <v>11</v>
      </c>
      <c r="B34" s="3" t="s">
        <v>356</v>
      </c>
      <c r="C34" t="s">
        <v>361</v>
      </c>
      <c r="D34" t="s">
        <v>355</v>
      </c>
      <c r="E34" t="s">
        <v>343</v>
      </c>
      <c r="F34" t="s">
        <v>357</v>
      </c>
      <c r="G34" s="5">
        <v>430516.05</v>
      </c>
    </row>
    <row r="35" spans="1:7" x14ac:dyDescent="0.25">
      <c r="A35">
        <v>11</v>
      </c>
      <c r="B35" s="8" t="s">
        <v>362</v>
      </c>
      <c r="C35" t="s">
        <v>363</v>
      </c>
      <c r="D35" t="s">
        <v>364</v>
      </c>
      <c r="E35" t="s">
        <v>289</v>
      </c>
      <c r="F35" t="s">
        <v>372</v>
      </c>
      <c r="G35" s="5">
        <v>436199.11</v>
      </c>
    </row>
    <row r="36" spans="1:7" x14ac:dyDescent="0.25">
      <c r="A36">
        <v>11</v>
      </c>
      <c r="B36" t="s">
        <v>365</v>
      </c>
      <c r="C36" t="s">
        <v>366</v>
      </c>
      <c r="D36" t="s">
        <v>367</v>
      </c>
      <c r="E36" t="s">
        <v>289</v>
      </c>
      <c r="F36" t="s">
        <v>411</v>
      </c>
      <c r="G36" s="5">
        <v>444162.49</v>
      </c>
    </row>
    <row r="37" spans="1:7" x14ac:dyDescent="0.25">
      <c r="A37">
        <v>12</v>
      </c>
      <c r="B37" s="3" t="s">
        <v>320</v>
      </c>
      <c r="C37" t="s">
        <v>321</v>
      </c>
      <c r="D37" t="s">
        <v>322</v>
      </c>
      <c r="E37" t="s">
        <v>289</v>
      </c>
      <c r="F37" t="s">
        <v>373</v>
      </c>
      <c r="G37" s="5">
        <v>435296.08</v>
      </c>
    </row>
    <row r="38" spans="1:7" x14ac:dyDescent="0.25">
      <c r="A38">
        <v>12</v>
      </c>
      <c r="B38" t="s">
        <v>301</v>
      </c>
      <c r="C38" t="s">
        <v>302</v>
      </c>
      <c r="D38" t="s">
        <v>303</v>
      </c>
      <c r="E38" t="s">
        <v>289</v>
      </c>
      <c r="F38" t="s">
        <v>304</v>
      </c>
    </row>
    <row r="39" spans="1:7" x14ac:dyDescent="0.25">
      <c r="A39">
        <v>12</v>
      </c>
      <c r="B39" t="s">
        <v>388</v>
      </c>
      <c r="C39" t="s">
        <v>389</v>
      </c>
      <c r="D39" t="s">
        <v>390</v>
      </c>
      <c r="E39" t="s">
        <v>289</v>
      </c>
      <c r="F39" t="s">
        <v>391</v>
      </c>
      <c r="G39" s="5">
        <v>443831.56</v>
      </c>
    </row>
    <row r="40" spans="1:7" x14ac:dyDescent="0.25">
      <c r="A40">
        <v>13</v>
      </c>
      <c r="B40" s="3" t="s">
        <v>320</v>
      </c>
      <c r="C40" t="s">
        <v>321</v>
      </c>
      <c r="D40" t="s">
        <v>322</v>
      </c>
      <c r="E40" t="s">
        <v>289</v>
      </c>
      <c r="F40" t="s">
        <v>373</v>
      </c>
    </row>
    <row r="41" spans="1:7" x14ac:dyDescent="0.25">
      <c r="A41">
        <v>13</v>
      </c>
      <c r="B41" t="s">
        <v>301</v>
      </c>
      <c r="C41" t="s">
        <v>302</v>
      </c>
      <c r="D41" t="s">
        <v>303</v>
      </c>
      <c r="E41" t="s">
        <v>289</v>
      </c>
      <c r="F41" t="s">
        <v>304</v>
      </c>
    </row>
    <row r="42" spans="1:7" x14ac:dyDescent="0.25">
      <c r="A42">
        <v>13</v>
      </c>
      <c r="B42" t="s">
        <v>388</v>
      </c>
      <c r="C42" t="s">
        <v>389</v>
      </c>
      <c r="D42" t="s">
        <v>390</v>
      </c>
      <c r="E42" t="s">
        <v>289</v>
      </c>
      <c r="F42" t="s">
        <v>391</v>
      </c>
    </row>
    <row r="43" spans="1:7" x14ac:dyDescent="0.25">
      <c r="A43">
        <v>14</v>
      </c>
      <c r="B43" s="3" t="s">
        <v>320</v>
      </c>
      <c r="C43" t="s">
        <v>321</v>
      </c>
      <c r="D43" t="s">
        <v>322</v>
      </c>
      <c r="E43" t="s">
        <v>289</v>
      </c>
      <c r="F43" t="s">
        <v>373</v>
      </c>
      <c r="G43" s="5"/>
    </row>
    <row r="44" spans="1:7" x14ac:dyDescent="0.25">
      <c r="A44">
        <v>14</v>
      </c>
      <c r="B44" t="s">
        <v>301</v>
      </c>
      <c r="C44" t="s">
        <v>302</v>
      </c>
      <c r="D44" t="s">
        <v>303</v>
      </c>
      <c r="E44" t="s">
        <v>289</v>
      </c>
      <c r="F44" t="s">
        <v>304</v>
      </c>
      <c r="G44" s="5"/>
    </row>
    <row r="45" spans="1:7" x14ac:dyDescent="0.25">
      <c r="A45">
        <v>14</v>
      </c>
      <c r="B45" t="s">
        <v>388</v>
      </c>
      <c r="C45" t="s">
        <v>389</v>
      </c>
      <c r="D45" t="s">
        <v>390</v>
      </c>
      <c r="E45" t="s">
        <v>289</v>
      </c>
      <c r="F45" t="s">
        <v>391</v>
      </c>
      <c r="G45" s="5"/>
    </row>
    <row r="46" spans="1:7" x14ac:dyDescent="0.25">
      <c r="A46">
        <v>15</v>
      </c>
      <c r="B46" t="s">
        <v>296</v>
      </c>
      <c r="C46" t="s">
        <v>417</v>
      </c>
      <c r="D46" t="s">
        <v>298</v>
      </c>
      <c r="E46" t="s">
        <v>289</v>
      </c>
      <c r="F46" t="s">
        <v>299</v>
      </c>
      <c r="G46" s="5">
        <v>462184.44</v>
      </c>
    </row>
    <row r="47" spans="1:7" x14ac:dyDescent="0.25">
      <c r="A47">
        <v>15</v>
      </c>
      <c r="B47" t="s">
        <v>601</v>
      </c>
      <c r="C47" t="s">
        <v>321</v>
      </c>
      <c r="D47" t="s">
        <v>322</v>
      </c>
      <c r="E47" t="s">
        <v>289</v>
      </c>
      <c r="F47" t="s">
        <v>373</v>
      </c>
      <c r="G47" s="5">
        <v>463328.36</v>
      </c>
    </row>
    <row r="48" spans="1:7" x14ac:dyDescent="0.25">
      <c r="A48">
        <v>15</v>
      </c>
      <c r="B48" t="s">
        <v>602</v>
      </c>
      <c r="C48" t="s">
        <v>604</v>
      </c>
      <c r="D48" t="s">
        <v>603</v>
      </c>
      <c r="E48" t="s">
        <v>343</v>
      </c>
      <c r="F48" t="s">
        <v>610</v>
      </c>
      <c r="G48" s="5">
        <v>464373.52</v>
      </c>
    </row>
    <row r="49" spans="1:7" x14ac:dyDescent="0.25">
      <c r="A49">
        <v>16</v>
      </c>
      <c r="B49" t="s">
        <v>477</v>
      </c>
      <c r="C49" t="s">
        <v>442</v>
      </c>
      <c r="D49" t="s">
        <v>478</v>
      </c>
      <c r="E49" t="s">
        <v>289</v>
      </c>
      <c r="F49" t="s">
        <v>443</v>
      </c>
      <c r="G49" s="5">
        <v>306018.65999999997</v>
      </c>
    </row>
    <row r="50" spans="1:7" x14ac:dyDescent="0.25">
      <c r="A50">
        <v>16</v>
      </c>
      <c r="G50" s="5"/>
    </row>
    <row r="51" spans="1:7" x14ac:dyDescent="0.25">
      <c r="A51">
        <v>16</v>
      </c>
      <c r="G51" s="5"/>
    </row>
    <row r="52" spans="1:7" x14ac:dyDescent="0.25">
      <c r="A52">
        <v>17</v>
      </c>
      <c r="B52" t="s">
        <v>477</v>
      </c>
      <c r="C52" t="s">
        <v>442</v>
      </c>
      <c r="D52" t="s">
        <v>478</v>
      </c>
      <c r="E52" t="s">
        <v>289</v>
      </c>
      <c r="F52" t="s">
        <v>443</v>
      </c>
      <c r="G52" s="5">
        <v>306018.65999999997</v>
      </c>
    </row>
    <row r="53" spans="1:7" x14ac:dyDescent="0.25">
      <c r="A53">
        <v>17</v>
      </c>
      <c r="G53" s="5"/>
    </row>
    <row r="54" spans="1:7" x14ac:dyDescent="0.25">
      <c r="A54">
        <v>17</v>
      </c>
      <c r="G54" s="5"/>
    </row>
    <row r="55" spans="1:7" x14ac:dyDescent="0.25">
      <c r="A55">
        <v>18</v>
      </c>
      <c r="B55" t="s">
        <v>296</v>
      </c>
      <c r="C55" t="s">
        <v>417</v>
      </c>
      <c r="D55" t="s">
        <v>298</v>
      </c>
      <c r="E55" t="s">
        <v>289</v>
      </c>
      <c r="F55" t="s">
        <v>299</v>
      </c>
      <c r="G55" s="5">
        <v>371318.87</v>
      </c>
    </row>
    <row r="56" spans="1:7" x14ac:dyDescent="0.25">
      <c r="A56">
        <v>18</v>
      </c>
      <c r="B56" s="3" t="s">
        <v>356</v>
      </c>
      <c r="C56" t="s">
        <v>361</v>
      </c>
      <c r="D56" t="s">
        <v>355</v>
      </c>
      <c r="E56" t="s">
        <v>343</v>
      </c>
      <c r="F56" t="s">
        <v>357</v>
      </c>
      <c r="G56" s="5">
        <v>374612.67</v>
      </c>
    </row>
    <row r="57" spans="1:7" x14ac:dyDescent="0.25">
      <c r="A57">
        <v>18</v>
      </c>
      <c r="B57" s="3" t="s">
        <v>392</v>
      </c>
      <c r="C57" t="s">
        <v>393</v>
      </c>
      <c r="D57" t="s">
        <v>394</v>
      </c>
      <c r="E57" t="s">
        <v>289</v>
      </c>
      <c r="F57" t="s">
        <v>412</v>
      </c>
      <c r="G57" s="5">
        <v>373286.05</v>
      </c>
    </row>
    <row r="58" spans="1:7" x14ac:dyDescent="0.25">
      <c r="A58">
        <v>19</v>
      </c>
      <c r="B58" s="3" t="s">
        <v>320</v>
      </c>
      <c r="C58" t="s">
        <v>321</v>
      </c>
      <c r="D58" t="s">
        <v>322</v>
      </c>
      <c r="E58" t="s">
        <v>289</v>
      </c>
      <c r="F58" t="s">
        <v>373</v>
      </c>
      <c r="G58" s="5">
        <v>294010.86</v>
      </c>
    </row>
    <row r="59" spans="1:7" x14ac:dyDescent="0.25">
      <c r="A59">
        <v>19</v>
      </c>
      <c r="B59" t="s">
        <v>301</v>
      </c>
      <c r="C59" t="s">
        <v>302</v>
      </c>
      <c r="D59" t="s">
        <v>303</v>
      </c>
      <c r="E59" t="s">
        <v>289</v>
      </c>
      <c r="F59" t="s">
        <v>304</v>
      </c>
      <c r="G59" s="5">
        <v>304512.08</v>
      </c>
    </row>
    <row r="60" spans="1:7" x14ac:dyDescent="0.25">
      <c r="A60">
        <v>19</v>
      </c>
      <c r="B60" s="3" t="s">
        <v>473</v>
      </c>
      <c r="C60" t="s">
        <v>475</v>
      </c>
      <c r="D60" t="s">
        <v>474</v>
      </c>
      <c r="E60" t="s">
        <v>289</v>
      </c>
      <c r="F60" t="s">
        <v>476</v>
      </c>
      <c r="G60" s="5">
        <v>307037.13</v>
      </c>
    </row>
    <row r="61" spans="1:7" x14ac:dyDescent="0.25">
      <c r="A61">
        <v>20</v>
      </c>
      <c r="B61" t="s">
        <v>296</v>
      </c>
      <c r="C61" t="s">
        <v>417</v>
      </c>
      <c r="D61" t="s">
        <v>298</v>
      </c>
      <c r="E61" t="s">
        <v>289</v>
      </c>
      <c r="F61" t="s">
        <v>299</v>
      </c>
      <c r="G61" s="5">
        <v>371318.87</v>
      </c>
    </row>
    <row r="62" spans="1:7" x14ac:dyDescent="0.25">
      <c r="A62">
        <v>20</v>
      </c>
      <c r="B62" s="3" t="s">
        <v>356</v>
      </c>
      <c r="C62" t="s">
        <v>361</v>
      </c>
      <c r="D62" t="s">
        <v>355</v>
      </c>
      <c r="E62" t="s">
        <v>343</v>
      </c>
      <c r="F62" t="s">
        <v>357</v>
      </c>
      <c r="G62" s="5">
        <v>374612.67</v>
      </c>
    </row>
    <row r="63" spans="1:7" x14ac:dyDescent="0.25">
      <c r="A63">
        <v>20</v>
      </c>
      <c r="B63" s="3" t="s">
        <v>392</v>
      </c>
      <c r="C63" t="s">
        <v>393</v>
      </c>
      <c r="D63" t="s">
        <v>394</v>
      </c>
      <c r="E63" t="s">
        <v>289</v>
      </c>
      <c r="F63" t="s">
        <v>412</v>
      </c>
      <c r="G63" s="5">
        <v>373286.05</v>
      </c>
    </row>
    <row r="64" spans="1:7" x14ac:dyDescent="0.25">
      <c r="A64">
        <v>21</v>
      </c>
      <c r="B64" s="3" t="s">
        <v>320</v>
      </c>
      <c r="C64" t="s">
        <v>321</v>
      </c>
      <c r="D64" t="s">
        <v>322</v>
      </c>
      <c r="E64" t="s">
        <v>289</v>
      </c>
      <c r="F64" t="s">
        <v>373</v>
      </c>
      <c r="G64" s="5">
        <v>288386.25</v>
      </c>
    </row>
    <row r="65" spans="1:7" x14ac:dyDescent="0.25">
      <c r="A65">
        <v>21</v>
      </c>
      <c r="B65" s="3" t="s">
        <v>490</v>
      </c>
      <c r="C65" t="s">
        <v>491</v>
      </c>
      <c r="D65" t="s">
        <v>492</v>
      </c>
      <c r="E65" t="s">
        <v>289</v>
      </c>
      <c r="G65" s="5">
        <v>310535.25</v>
      </c>
    </row>
    <row r="66" spans="1:7" x14ac:dyDescent="0.25">
      <c r="A66">
        <v>21</v>
      </c>
      <c r="B66" s="3" t="s">
        <v>356</v>
      </c>
      <c r="C66" t="s">
        <v>361</v>
      </c>
      <c r="D66" t="s">
        <v>355</v>
      </c>
      <c r="E66" t="s">
        <v>343</v>
      </c>
      <c r="F66" t="s">
        <v>357</v>
      </c>
      <c r="G66" s="5">
        <v>303111.28000000003</v>
      </c>
    </row>
    <row r="67" spans="1:7" x14ac:dyDescent="0.25">
      <c r="A67">
        <v>22</v>
      </c>
      <c r="B67" s="3" t="s">
        <v>320</v>
      </c>
      <c r="C67" t="s">
        <v>321</v>
      </c>
      <c r="D67" t="s">
        <v>322</v>
      </c>
      <c r="E67" t="s">
        <v>289</v>
      </c>
      <c r="F67" t="s">
        <v>373</v>
      </c>
      <c r="G67" s="5">
        <v>355537.55</v>
      </c>
    </row>
    <row r="68" spans="1:7" x14ac:dyDescent="0.25">
      <c r="A68">
        <v>22</v>
      </c>
      <c r="G68" s="5"/>
    </row>
    <row r="69" spans="1:7" x14ac:dyDescent="0.25">
      <c r="A69">
        <v>22</v>
      </c>
      <c r="G69" s="5"/>
    </row>
    <row r="70" spans="1:7" x14ac:dyDescent="0.25">
      <c r="A70">
        <v>23</v>
      </c>
      <c r="B70" s="3" t="s">
        <v>392</v>
      </c>
      <c r="C70" t="s">
        <v>393</v>
      </c>
      <c r="D70" t="s">
        <v>394</v>
      </c>
      <c r="E70" t="s">
        <v>289</v>
      </c>
      <c r="F70" t="s">
        <v>412</v>
      </c>
      <c r="G70" s="5">
        <v>347871.76899999997</v>
      </c>
    </row>
    <row r="71" spans="1:7" x14ac:dyDescent="0.25">
      <c r="A71">
        <v>23</v>
      </c>
      <c r="B71" s="3" t="s">
        <v>296</v>
      </c>
      <c r="C71" t="s">
        <v>417</v>
      </c>
      <c r="D71" t="s">
        <v>298</v>
      </c>
      <c r="E71" t="s">
        <v>289</v>
      </c>
      <c r="F71" t="s">
        <v>299</v>
      </c>
      <c r="G71" s="5">
        <v>360879.92</v>
      </c>
    </row>
    <row r="72" spans="1:7" x14ac:dyDescent="0.25">
      <c r="A72">
        <v>23</v>
      </c>
      <c r="B72" s="3" t="s">
        <v>320</v>
      </c>
      <c r="C72" t="s">
        <v>321</v>
      </c>
      <c r="D72" t="s">
        <v>322</v>
      </c>
      <c r="E72" t="s">
        <v>289</v>
      </c>
      <c r="F72" t="s">
        <v>373</v>
      </c>
      <c r="G72" s="5">
        <v>366808.41</v>
      </c>
    </row>
    <row r="73" spans="1:7" x14ac:dyDescent="0.25">
      <c r="A73">
        <v>24</v>
      </c>
      <c r="B73" s="3" t="s">
        <v>473</v>
      </c>
      <c r="C73" t="s">
        <v>475</v>
      </c>
      <c r="D73" t="s">
        <v>474</v>
      </c>
      <c r="E73" t="s">
        <v>289</v>
      </c>
      <c r="F73" t="s">
        <v>476</v>
      </c>
      <c r="G73" s="5">
        <v>459186.47</v>
      </c>
    </row>
    <row r="74" spans="1:7" x14ac:dyDescent="0.25">
      <c r="A74">
        <v>24</v>
      </c>
      <c r="B74" s="3" t="s">
        <v>296</v>
      </c>
      <c r="C74" t="s">
        <v>417</v>
      </c>
      <c r="D74" t="s">
        <v>298</v>
      </c>
      <c r="E74" t="s">
        <v>289</v>
      </c>
      <c r="F74" t="s">
        <v>299</v>
      </c>
      <c r="G74" s="5">
        <v>475515.12</v>
      </c>
    </row>
    <row r="75" spans="1:7" x14ac:dyDescent="0.25">
      <c r="A75">
        <v>24</v>
      </c>
      <c r="B75" s="3" t="s">
        <v>388</v>
      </c>
      <c r="C75" t="s">
        <v>389</v>
      </c>
      <c r="D75" t="s">
        <v>390</v>
      </c>
      <c r="E75" t="s">
        <v>289</v>
      </c>
      <c r="F75" t="s">
        <v>391</v>
      </c>
      <c r="G75" s="5">
        <v>432657.24</v>
      </c>
    </row>
    <row r="76" spans="1:7" x14ac:dyDescent="0.25">
      <c r="A76">
        <v>25</v>
      </c>
      <c r="B76" s="3" t="s">
        <v>392</v>
      </c>
      <c r="C76" t="s">
        <v>393</v>
      </c>
      <c r="D76" t="s">
        <v>394</v>
      </c>
      <c r="E76" t="s">
        <v>289</v>
      </c>
      <c r="F76" t="s">
        <v>412</v>
      </c>
      <c r="G76" s="5">
        <v>271843.42</v>
      </c>
    </row>
    <row r="77" spans="1:7" ht="30" x14ac:dyDescent="0.25">
      <c r="A77">
        <v>25</v>
      </c>
      <c r="B77" s="3" t="s">
        <v>419</v>
      </c>
      <c r="E77" t="s">
        <v>343</v>
      </c>
      <c r="F77" t="s">
        <v>420</v>
      </c>
      <c r="G77" s="5">
        <v>292661.03999999998</v>
      </c>
    </row>
    <row r="78" spans="1:7" x14ac:dyDescent="0.25">
      <c r="A78">
        <v>25</v>
      </c>
      <c r="B78" s="3" t="s">
        <v>434</v>
      </c>
      <c r="C78" t="s">
        <v>417</v>
      </c>
      <c r="D78" t="s">
        <v>418</v>
      </c>
      <c r="E78" t="s">
        <v>289</v>
      </c>
      <c r="G78" s="5">
        <v>330981.63</v>
      </c>
    </row>
    <row r="79" spans="1:7" x14ac:dyDescent="0.25">
      <c r="A79">
        <v>26</v>
      </c>
      <c r="B79" s="3" t="s">
        <v>296</v>
      </c>
      <c r="C79" t="s">
        <v>417</v>
      </c>
      <c r="D79" t="s">
        <v>298</v>
      </c>
      <c r="E79" t="s">
        <v>555</v>
      </c>
      <c r="F79" t="s">
        <v>299</v>
      </c>
      <c r="G79" s="5">
        <v>270930.96999999997</v>
      </c>
    </row>
    <row r="80" spans="1:7" x14ac:dyDescent="0.25">
      <c r="A80">
        <v>26</v>
      </c>
    </row>
    <row r="81" spans="1:7" x14ac:dyDescent="0.25">
      <c r="A81">
        <v>26</v>
      </c>
    </row>
    <row r="82" spans="1:7" x14ac:dyDescent="0.25">
      <c r="A82">
        <v>27</v>
      </c>
      <c r="B82" s="8" t="s">
        <v>362</v>
      </c>
      <c r="C82" t="s">
        <v>363</v>
      </c>
      <c r="D82" t="s">
        <v>364</v>
      </c>
      <c r="E82" t="s">
        <v>289</v>
      </c>
      <c r="F82" t="s">
        <v>372</v>
      </c>
      <c r="G82" s="5">
        <v>321783.39</v>
      </c>
    </row>
    <row r="83" spans="1:7" x14ac:dyDescent="0.25">
      <c r="A83">
        <v>27</v>
      </c>
      <c r="G83" s="5"/>
    </row>
    <row r="84" spans="1:7" x14ac:dyDescent="0.25">
      <c r="A84">
        <v>27</v>
      </c>
      <c r="G84" s="5"/>
    </row>
    <row r="85" spans="1:7" x14ac:dyDescent="0.25">
      <c r="A85">
        <v>28</v>
      </c>
      <c r="B85" t="s">
        <v>356</v>
      </c>
      <c r="C85" t="s">
        <v>361</v>
      </c>
      <c r="D85" t="s">
        <v>355</v>
      </c>
      <c r="E85" t="s">
        <v>343</v>
      </c>
      <c r="F85" t="s">
        <v>357</v>
      </c>
      <c r="G85" s="5">
        <v>425013.37</v>
      </c>
    </row>
    <row r="86" spans="1:7" x14ac:dyDescent="0.25">
      <c r="A86">
        <v>28</v>
      </c>
      <c r="B86" t="s">
        <v>296</v>
      </c>
      <c r="C86" t="s">
        <v>417</v>
      </c>
      <c r="D86" t="s">
        <v>298</v>
      </c>
      <c r="E86" t="s">
        <v>289</v>
      </c>
      <c r="F86" t="s">
        <v>299</v>
      </c>
      <c r="G86" s="5">
        <v>432385.33</v>
      </c>
    </row>
    <row r="87" spans="1:7" x14ac:dyDescent="0.25">
      <c r="A87">
        <v>28</v>
      </c>
      <c r="B87" t="s">
        <v>404</v>
      </c>
      <c r="C87" t="s">
        <v>302</v>
      </c>
      <c r="D87" t="s">
        <v>303</v>
      </c>
      <c r="E87" t="s">
        <v>289</v>
      </c>
      <c r="F87" t="s">
        <v>304</v>
      </c>
      <c r="G87" s="5">
        <v>447660.23</v>
      </c>
    </row>
    <row r="88" spans="1:7" x14ac:dyDescent="0.25">
      <c r="A88">
        <v>29</v>
      </c>
      <c r="B88" t="s">
        <v>623</v>
      </c>
      <c r="C88" t="s">
        <v>624</v>
      </c>
      <c r="D88" t="s">
        <v>585</v>
      </c>
      <c r="E88" t="s">
        <v>343</v>
      </c>
      <c r="F88" t="s">
        <v>595</v>
      </c>
      <c r="G88" s="5">
        <v>353807.94</v>
      </c>
    </row>
    <row r="89" spans="1:7" x14ac:dyDescent="0.25">
      <c r="A89">
        <v>29</v>
      </c>
      <c r="E89" t="s">
        <v>289</v>
      </c>
      <c r="G89" s="5"/>
    </row>
    <row r="90" spans="1:7" x14ac:dyDescent="0.25">
      <c r="A90">
        <v>29</v>
      </c>
      <c r="G90" s="5"/>
    </row>
    <row r="91" spans="1:7" x14ac:dyDescent="0.25">
      <c r="A91">
        <v>30</v>
      </c>
      <c r="B91" t="s">
        <v>625</v>
      </c>
      <c r="C91" t="s">
        <v>612</v>
      </c>
      <c r="D91" t="s">
        <v>613</v>
      </c>
      <c r="E91" t="s">
        <v>289</v>
      </c>
      <c r="F91" t="s">
        <v>614</v>
      </c>
      <c r="G91" s="5">
        <v>352470.71</v>
      </c>
    </row>
    <row r="92" spans="1:7" x14ac:dyDescent="0.25">
      <c r="A92">
        <v>30</v>
      </c>
      <c r="B92" t="s">
        <v>434</v>
      </c>
      <c r="C92" t="s">
        <v>417</v>
      </c>
      <c r="D92" t="s">
        <v>418</v>
      </c>
      <c r="E92" t="s">
        <v>289</v>
      </c>
      <c r="F92" t="s">
        <v>421</v>
      </c>
      <c r="G92" s="5">
        <v>388274.18</v>
      </c>
    </row>
    <row r="93" spans="1:7" x14ac:dyDescent="0.25">
      <c r="A93">
        <v>30</v>
      </c>
      <c r="B93" t="s">
        <v>626</v>
      </c>
      <c r="C93" t="s">
        <v>767</v>
      </c>
      <c r="D93" t="s">
        <v>627</v>
      </c>
      <c r="E93" t="s">
        <v>289</v>
      </c>
      <c r="F93" t="s">
        <v>628</v>
      </c>
      <c r="G93" s="5">
        <v>404498.05</v>
      </c>
    </row>
    <row r="94" spans="1:7" x14ac:dyDescent="0.25">
      <c r="A94">
        <v>31</v>
      </c>
      <c r="B94" t="s">
        <v>636</v>
      </c>
      <c r="C94" t="s">
        <v>604</v>
      </c>
      <c r="D94" t="s">
        <v>603</v>
      </c>
      <c r="E94" t="s">
        <v>343</v>
      </c>
      <c r="F94" t="s">
        <v>638</v>
      </c>
      <c r="G94" s="5">
        <v>229506.81</v>
      </c>
    </row>
    <row r="95" spans="1:7" x14ac:dyDescent="0.25">
      <c r="A95">
        <v>31</v>
      </c>
      <c r="B95" t="s">
        <v>362</v>
      </c>
      <c r="C95" t="s">
        <v>363</v>
      </c>
      <c r="D95" t="s">
        <v>364</v>
      </c>
      <c r="E95" t="s">
        <v>289</v>
      </c>
      <c r="F95" t="s">
        <v>372</v>
      </c>
      <c r="G95" s="5">
        <v>246620.64</v>
      </c>
    </row>
    <row r="96" spans="1:7" x14ac:dyDescent="0.25">
      <c r="A96">
        <v>31</v>
      </c>
      <c r="B96" t="s">
        <v>356</v>
      </c>
      <c r="C96" t="s">
        <v>361</v>
      </c>
      <c r="D96" t="s">
        <v>639</v>
      </c>
      <c r="E96" t="s">
        <v>343</v>
      </c>
      <c r="F96" t="s">
        <v>357</v>
      </c>
      <c r="G96" s="5">
        <v>277174.87</v>
      </c>
    </row>
    <row r="97" spans="1:7" x14ac:dyDescent="0.25">
      <c r="A97">
        <v>32</v>
      </c>
      <c r="B97" t="s">
        <v>602</v>
      </c>
      <c r="C97" t="s">
        <v>604</v>
      </c>
      <c r="D97" t="s">
        <v>663</v>
      </c>
      <c r="E97" t="s">
        <v>343</v>
      </c>
      <c r="F97" t="s">
        <v>610</v>
      </c>
      <c r="G97" s="5">
        <v>388245.14</v>
      </c>
    </row>
    <row r="98" spans="1:7" x14ac:dyDescent="0.25">
      <c r="A98">
        <v>32</v>
      </c>
      <c r="G98" s="5"/>
    </row>
    <row r="99" spans="1:7" x14ac:dyDescent="0.25">
      <c r="A99">
        <v>32</v>
      </c>
      <c r="G99" s="5"/>
    </row>
    <row r="100" spans="1:7" x14ac:dyDescent="0.25">
      <c r="A100">
        <v>33</v>
      </c>
      <c r="B100" t="s">
        <v>659</v>
      </c>
      <c r="C100" t="s">
        <v>660</v>
      </c>
      <c r="D100" t="s">
        <v>664</v>
      </c>
      <c r="E100" t="s">
        <v>289</v>
      </c>
      <c r="F100" t="s">
        <v>662</v>
      </c>
      <c r="G100" s="5">
        <v>318000</v>
      </c>
    </row>
    <row r="101" spans="1:7" x14ac:dyDescent="0.25">
      <c r="A101">
        <v>33</v>
      </c>
      <c r="G101" s="5"/>
    </row>
    <row r="102" spans="1:7" x14ac:dyDescent="0.25">
      <c r="A102">
        <v>33</v>
      </c>
      <c r="G102" s="5"/>
    </row>
    <row r="103" spans="1:7" x14ac:dyDescent="0.25">
      <c r="A103">
        <v>34</v>
      </c>
      <c r="B103" t="s">
        <v>477</v>
      </c>
      <c r="C103" t="s">
        <v>442</v>
      </c>
      <c r="D103" t="s">
        <v>478</v>
      </c>
      <c r="E103" t="s">
        <v>289</v>
      </c>
      <c r="F103" t="s">
        <v>443</v>
      </c>
      <c r="G103" s="5">
        <v>333639.52</v>
      </c>
    </row>
    <row r="104" spans="1:7" x14ac:dyDescent="0.25">
      <c r="A104">
        <v>35</v>
      </c>
      <c r="B104" t="s">
        <v>719</v>
      </c>
      <c r="C104" t="s">
        <v>720</v>
      </c>
      <c r="D104" t="s">
        <v>722</v>
      </c>
      <c r="E104" t="s">
        <v>289</v>
      </c>
      <c r="F104" t="s">
        <v>723</v>
      </c>
      <c r="G104" s="5">
        <v>185086.07</v>
      </c>
    </row>
    <row r="105" spans="1:7" x14ac:dyDescent="0.25">
      <c r="A105">
        <v>36</v>
      </c>
      <c r="B105" t="s">
        <v>388</v>
      </c>
      <c r="C105" t="s">
        <v>389</v>
      </c>
      <c r="D105" t="s">
        <v>390</v>
      </c>
      <c r="E105" t="s">
        <v>289</v>
      </c>
      <c r="F105" t="s">
        <v>391</v>
      </c>
      <c r="G105" s="5"/>
    </row>
    <row r="106" spans="1:7" x14ac:dyDescent="0.25">
      <c r="A106">
        <v>37</v>
      </c>
      <c r="B106" t="s">
        <v>362</v>
      </c>
      <c r="C106" t="s">
        <v>363</v>
      </c>
      <c r="D106" t="s">
        <v>364</v>
      </c>
      <c r="E106" t="s">
        <v>289</v>
      </c>
      <c r="F106" t="s">
        <v>372</v>
      </c>
      <c r="G106" s="5">
        <v>317774.44</v>
      </c>
    </row>
    <row r="107" spans="1:7" ht="19.5" customHeight="1" x14ac:dyDescent="0.25">
      <c r="A107">
        <v>37</v>
      </c>
      <c r="B107" t="s">
        <v>731</v>
      </c>
      <c r="E107" s="3" t="s">
        <v>343</v>
      </c>
      <c r="F107" t="s">
        <v>357</v>
      </c>
      <c r="G107" s="5">
        <v>318672.31</v>
      </c>
    </row>
    <row r="108" spans="1:7" x14ac:dyDescent="0.25">
      <c r="A108">
        <v>37</v>
      </c>
      <c r="B108" t="s">
        <v>388</v>
      </c>
      <c r="C108" t="s">
        <v>389</v>
      </c>
      <c r="D108" t="s">
        <v>390</v>
      </c>
      <c r="E108" t="s">
        <v>289</v>
      </c>
      <c r="F108" t="s">
        <v>391</v>
      </c>
      <c r="G108" s="5">
        <v>325739.46999999997</v>
      </c>
    </row>
    <row r="109" spans="1:7" x14ac:dyDescent="0.25">
      <c r="A109">
        <v>38</v>
      </c>
      <c r="B109" t="s">
        <v>477</v>
      </c>
      <c r="C109" t="s">
        <v>442</v>
      </c>
      <c r="D109" t="s">
        <v>478</v>
      </c>
      <c r="E109" t="s">
        <v>289</v>
      </c>
      <c r="F109" t="s">
        <v>443</v>
      </c>
      <c r="G109" s="5">
        <v>427770.8</v>
      </c>
    </row>
    <row r="110" spans="1:7" x14ac:dyDescent="0.25">
      <c r="A110">
        <v>39</v>
      </c>
      <c r="B110" t="s">
        <v>752</v>
      </c>
      <c r="C110" t="s">
        <v>753</v>
      </c>
      <c r="D110" t="s">
        <v>754</v>
      </c>
      <c r="E110" t="s">
        <v>289</v>
      </c>
      <c r="F110" t="s">
        <v>755</v>
      </c>
      <c r="G110" s="5">
        <v>93335.02</v>
      </c>
    </row>
    <row r="111" spans="1:7" x14ac:dyDescent="0.25">
      <c r="A111">
        <v>40</v>
      </c>
      <c r="B111" t="s">
        <v>768</v>
      </c>
      <c r="C111" t="s">
        <v>767</v>
      </c>
      <c r="D111" t="s">
        <v>627</v>
      </c>
      <c r="E111" t="s">
        <v>289</v>
      </c>
      <c r="F111" t="s">
        <v>628</v>
      </c>
      <c r="G111" s="5">
        <v>160912.39000000001</v>
      </c>
    </row>
    <row r="112" spans="1:7" x14ac:dyDescent="0.25">
      <c r="A112">
        <v>41</v>
      </c>
      <c r="B112" t="s">
        <v>773</v>
      </c>
      <c r="C112" t="s">
        <v>302</v>
      </c>
      <c r="D112" t="s">
        <v>303</v>
      </c>
      <c r="E112" t="s">
        <v>289</v>
      </c>
      <c r="F112" t="s">
        <v>304</v>
      </c>
      <c r="G112" s="5">
        <v>348765.39</v>
      </c>
    </row>
    <row r="113" spans="1:7" x14ac:dyDescent="0.25">
      <c r="A113">
        <v>42</v>
      </c>
      <c r="B113" t="s">
        <v>797</v>
      </c>
      <c r="E113" t="s">
        <v>343</v>
      </c>
      <c r="F113" t="s">
        <v>610</v>
      </c>
      <c r="G113" s="5">
        <v>138437.59</v>
      </c>
    </row>
    <row r="114" spans="1:7" x14ac:dyDescent="0.25">
      <c r="A114">
        <v>43</v>
      </c>
      <c r="B114" t="s">
        <v>806</v>
      </c>
      <c r="C114" t="s">
        <v>807</v>
      </c>
      <c r="D114" t="s">
        <v>778</v>
      </c>
      <c r="E114" t="s">
        <v>289</v>
      </c>
      <c r="F114" t="s">
        <v>779</v>
      </c>
      <c r="G114" s="5">
        <v>452219.88</v>
      </c>
    </row>
    <row r="115" spans="1:7" x14ac:dyDescent="0.25">
      <c r="A115">
        <v>44</v>
      </c>
      <c r="B115" t="s">
        <v>388</v>
      </c>
      <c r="C115" t="s">
        <v>389</v>
      </c>
      <c r="D115" t="s">
        <v>390</v>
      </c>
      <c r="E115" t="s">
        <v>289</v>
      </c>
      <c r="F115" t="s">
        <v>391</v>
      </c>
      <c r="G115" s="5">
        <v>175561.14</v>
      </c>
    </row>
    <row r="116" spans="1:7" x14ac:dyDescent="0.25">
      <c r="A116">
        <v>45</v>
      </c>
      <c r="B116" t="s">
        <v>626</v>
      </c>
      <c r="C116" t="s">
        <v>767</v>
      </c>
      <c r="D116" t="s">
        <v>627</v>
      </c>
      <c r="E116" t="s">
        <v>289</v>
      </c>
      <c r="F116" t="s">
        <v>628</v>
      </c>
      <c r="G116" s="5">
        <v>254550.66</v>
      </c>
    </row>
    <row r="117" spans="1:7" x14ac:dyDescent="0.25">
      <c r="A117">
        <v>46</v>
      </c>
      <c r="B117" t="s">
        <v>392</v>
      </c>
      <c r="C117" t="s">
        <v>393</v>
      </c>
      <c r="D117" t="s">
        <v>394</v>
      </c>
      <c r="E117" t="s">
        <v>289</v>
      </c>
      <c r="F117" t="s">
        <v>412</v>
      </c>
      <c r="G117" s="5">
        <v>328745.33</v>
      </c>
    </row>
    <row r="118" spans="1:7" x14ac:dyDescent="0.25">
      <c r="A118">
        <v>47</v>
      </c>
      <c r="B118" t="s">
        <v>636</v>
      </c>
      <c r="C118" t="s">
        <v>604</v>
      </c>
      <c r="D118" t="s">
        <v>603</v>
      </c>
      <c r="E118" t="s">
        <v>289</v>
      </c>
      <c r="F118" t="s">
        <v>638</v>
      </c>
      <c r="G118" s="5">
        <v>415917.07</v>
      </c>
    </row>
    <row r="119" spans="1:7" x14ac:dyDescent="0.25">
      <c r="A119">
        <v>48</v>
      </c>
      <c r="B119" t="s">
        <v>296</v>
      </c>
      <c r="C119" t="s">
        <v>417</v>
      </c>
      <c r="D119" t="s">
        <v>298</v>
      </c>
      <c r="E119" t="s">
        <v>289</v>
      </c>
      <c r="F119" t="s">
        <v>299</v>
      </c>
      <c r="G119" s="5">
        <v>287489.15999999997</v>
      </c>
    </row>
    <row r="120" spans="1:7" x14ac:dyDescent="0.25">
      <c r="A120">
        <v>49</v>
      </c>
      <c r="B120" t="s">
        <v>473</v>
      </c>
      <c r="C120" t="s">
        <v>475</v>
      </c>
      <c r="D120" t="s">
        <v>474</v>
      </c>
      <c r="E120" t="s">
        <v>289</v>
      </c>
      <c r="F120" t="s">
        <v>476</v>
      </c>
      <c r="G120" s="5">
        <v>427170.35</v>
      </c>
    </row>
    <row r="121" spans="1:7" x14ac:dyDescent="0.25">
      <c r="A121">
        <v>50</v>
      </c>
      <c r="B121" t="s">
        <v>825</v>
      </c>
      <c r="C121" t="s">
        <v>321</v>
      </c>
      <c r="D121" t="s">
        <v>827</v>
      </c>
      <c r="E121" t="s">
        <v>343</v>
      </c>
      <c r="F121" t="s">
        <v>828</v>
      </c>
      <c r="G121" s="5">
        <v>439750.28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Tabla_436438</vt:lpstr>
      <vt:lpstr>Tabla_436423</vt:lpstr>
      <vt:lpstr>Hidden_1_Tabla_436423</vt:lpstr>
      <vt:lpstr>Tabla_436435</vt:lpstr>
      <vt:lpstr>'Reporte de Formatos'!_Hlk114491422</vt:lpstr>
      <vt:lpstr>Hidden_1_Tabla_4364234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 User</cp:lastModifiedBy>
  <dcterms:created xsi:type="dcterms:W3CDTF">2021-04-06T18:10:32Z</dcterms:created>
  <dcterms:modified xsi:type="dcterms:W3CDTF">2023-01-26T17:14:38Z</dcterms:modified>
</cp:coreProperties>
</file>